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3600" windowWidth="2040" windowHeight="9285" tabRatio="935" activeTab="1"/>
  </bookViews>
  <sheets>
    <sheet name="ПОЯСНЕНИЕ!" sheetId="1" r:id="rId1"/>
    <sheet name="троеборье" sheetId="2" r:id="rId2"/>
    <sheet name="жим" sheetId="3" r:id="rId3"/>
    <sheet name="русская тяга" sheetId="4" r:id="rId4"/>
    <sheet name="пауэрспорт" sheetId="5" r:id="rId5"/>
    <sheet name="военный жим" sheetId="6" r:id="rId6"/>
    <sheet name="жимовое двоеборье" sheetId="7" r:id="rId7"/>
    <sheet name="силовое двоеборье" sheetId="8" r:id="rId8"/>
    <sheet name="народный жим" sheetId="9" r:id="rId9"/>
    <sheet name="русский жим" sheetId="10" r:id="rId10"/>
    <sheet name="армлифтинг" sheetId="11" r:id="rId11"/>
    <sheet name="стритлифтинг" sheetId="12" r:id="rId12"/>
    <sheet name="Командное" sheetId="13" r:id="rId13"/>
    <sheet name="Тренерское" sheetId="14" r:id="rId14"/>
  </sheets>
  <definedNames>
    <definedName name="_xlnm.Print_Area" localSheetId="5">'военный жим'!$B$3:$T$5</definedName>
    <definedName name="_xlnm.Print_Area" localSheetId="2">'жим'!$B$3:$T$5</definedName>
    <definedName name="_xlnm.Print_Area" localSheetId="8">'народный жим'!$B$3:$R$5</definedName>
    <definedName name="_xlnm.Print_Area" localSheetId="9">'русский жим'!$B$3:$O$5</definedName>
    <definedName name="_xlnm.Print_Area" localSheetId="1">'троеборье'!$B$1:$AH$14</definedName>
  </definedNames>
  <calcPr fullCalcOnLoad="1"/>
</workbook>
</file>

<file path=xl/sharedStrings.xml><?xml version="1.0" encoding="utf-8"?>
<sst xmlns="http://schemas.openxmlformats.org/spreadsheetml/2006/main" count="2733" uniqueCount="460">
  <si>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</si>
  <si>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</si>
  <si>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</si>
  <si>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</si>
  <si>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</si>
  <si>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</si>
  <si>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</si>
  <si>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</si>
  <si>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</si>
  <si>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</si>
  <si>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</si>
  <si>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</si>
  <si>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</si>
  <si>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</si>
  <si>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</si>
  <si>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</si>
  <si>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</si>
  <si>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</si>
  <si>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</si>
  <si>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Команда</t>
  </si>
  <si>
    <t xml:space="preserve"> </t>
  </si>
  <si>
    <t>ДК</t>
  </si>
  <si>
    <t>Дивизион</t>
  </si>
  <si>
    <t>Тренер</t>
  </si>
  <si>
    <t>ЖИМ ЛЁЖА</t>
  </si>
  <si>
    <t>НАРОДНЫЙ ЖИМ</t>
  </si>
  <si>
    <t>Повт.</t>
  </si>
  <si>
    <t>Тоннаж</t>
  </si>
  <si>
    <t>Мужчины</t>
  </si>
  <si>
    <t>Жим лёжа</t>
  </si>
  <si>
    <t>Любители</t>
  </si>
  <si>
    <t>РУССКАЯ ТЯГА</t>
  </si>
  <si>
    <t>КА</t>
  </si>
  <si>
    <t>КР</t>
  </si>
  <si>
    <t>КОЭФ</t>
  </si>
  <si>
    <t>ЖИМ СТОЯ</t>
  </si>
  <si>
    <t>ПОДЪЁМ НА БИЦЕПС</t>
  </si>
  <si>
    <t>Коэф.</t>
  </si>
  <si>
    <t>ВЕС</t>
  </si>
  <si>
    <t>ПОВТ</t>
  </si>
  <si>
    <t>ТОННАЖ</t>
  </si>
  <si>
    <t>ЛЮБИТЕЛИ</t>
  </si>
  <si>
    <t>ЖЕНЩИНЫ</t>
  </si>
  <si>
    <t>МУЖЧИНЫ</t>
  </si>
  <si>
    <t>ПРО</t>
  </si>
  <si>
    <t>Чемпионат Уральского федерального округа по пауэрлифтингу НАП, 17 февраля 2019 года, Екатеринбург, ФЦ "Брайт Фит Академический"</t>
  </si>
  <si>
    <t>ЖИМ ШТАНГИ ЛЁЖА</t>
  </si>
  <si>
    <t>ПАУЭРЛИФТИНГ, ПРИСЕДАНИЯ, СТАНОВАЯ ТЯГА</t>
  </si>
  <si>
    <t>СИЛОВОЕ ДВОЕБОРЬЕ</t>
  </si>
  <si>
    <t>ЖИМОВОЕ ДВОЕБОРЬЕ</t>
  </si>
  <si>
    <t>ВОЕННЫЙ ЖИМ</t>
  </si>
  <si>
    <t>ПАУЭРСПОРТ</t>
  </si>
  <si>
    <t>РУССКИЙ ЖИМ</t>
  </si>
  <si>
    <t>Номинация</t>
  </si>
  <si>
    <t>Город</t>
  </si>
  <si>
    <t>ПОДТЯГИВАНИЯ</t>
  </si>
  <si>
    <t>ОТЖИМАНИЯ</t>
  </si>
  <si>
    <t>ПОВТ.</t>
  </si>
  <si>
    <t>СТРИТЛИФТИНГ</t>
  </si>
  <si>
    <t>АРМЛИФТИНГ</t>
  </si>
  <si>
    <t>РОЛЛИНГ ТАНДЕР</t>
  </si>
  <si>
    <t>ОСЬ АПОЛЛОНА</t>
  </si>
  <si>
    <t>ХАБ</t>
  </si>
  <si>
    <t>ДВУРУЧНЫЙ ЩИПКОВЫЙ БЛОК</t>
  </si>
  <si>
    <t>ЭСКАЛИБУР</t>
  </si>
  <si>
    <t>RAW</t>
  </si>
  <si>
    <t>Шувалов Владислав</t>
  </si>
  <si>
    <t>Челябинская область</t>
  </si>
  <si>
    <t>Россия</t>
  </si>
  <si>
    <t>open</t>
  </si>
  <si>
    <t>Горкун Александр</t>
  </si>
  <si>
    <t>Киселев Вячеслав</t>
  </si>
  <si>
    <t>masters 55-59</t>
  </si>
  <si>
    <t>masters 60-64</t>
  </si>
  <si>
    <t>Зяблинов Иван</t>
  </si>
  <si>
    <t>Брайт Фит</t>
  </si>
  <si>
    <t>Свердловская область</t>
  </si>
  <si>
    <t>masters 70-74</t>
  </si>
  <si>
    <t>82.5</t>
  </si>
  <si>
    <t>Антипов Ефим</t>
  </si>
  <si>
    <t>Митрофанов Лев</t>
  </si>
  <si>
    <t>teen 0-13</t>
  </si>
  <si>
    <t>Рогалева Лариса</t>
  </si>
  <si>
    <t>Драйв Фитнес</t>
  </si>
  <si>
    <t>EQUIP</t>
  </si>
  <si>
    <t>Порошин Михаил</t>
  </si>
  <si>
    <t>Пионер</t>
  </si>
  <si>
    <t>Скоробогатов Яков</t>
  </si>
  <si>
    <t>Асбест</t>
  </si>
  <si>
    <t>Сторожков Вячеслав</t>
  </si>
  <si>
    <t>Лихачев Евгений</t>
  </si>
  <si>
    <t>Банных Кирилл</t>
  </si>
  <si>
    <t>teen 16-17</t>
  </si>
  <si>
    <t>Ваулин Николай</t>
  </si>
  <si>
    <t>Екатеринбург</t>
  </si>
  <si>
    <t>Мормиль Оксана</t>
  </si>
  <si>
    <t>Тульская область</t>
  </si>
  <si>
    <t>Оралин Николай</t>
  </si>
  <si>
    <t>Биткина Татьяна</t>
  </si>
  <si>
    <t>Лимон</t>
  </si>
  <si>
    <t>Хорьков Михаил</t>
  </si>
  <si>
    <t>Мидюралгрупп</t>
  </si>
  <si>
    <t>Галимова Алина</t>
  </si>
  <si>
    <t>Двойников Владимир</t>
  </si>
  <si>
    <t>Гантеля</t>
  </si>
  <si>
    <t>RAW+</t>
  </si>
  <si>
    <t>Шарафутдинова Ольга</t>
  </si>
  <si>
    <t>masters 40-44</t>
  </si>
  <si>
    <t>Белашова Юлия</t>
  </si>
  <si>
    <t>junior</t>
  </si>
  <si>
    <t>Янбаев Денис</t>
  </si>
  <si>
    <t>Морозов Егор</t>
  </si>
  <si>
    <t>Лугинин Иван</t>
  </si>
  <si>
    <t>Горохов Евгений</t>
  </si>
  <si>
    <t>Дримтим</t>
  </si>
  <si>
    <t>Петрова Елизавета</t>
  </si>
  <si>
    <t>Опарова Елизавета</t>
  </si>
  <si>
    <t>teen 14-15</t>
  </si>
  <si>
    <t>Пляскин Владимир</t>
  </si>
  <si>
    <t>Горев Станислав</t>
  </si>
  <si>
    <t>Копылов Игорь</t>
  </si>
  <si>
    <t>masters 50-54</t>
  </si>
  <si>
    <t>Соковнин Артем</t>
  </si>
  <si>
    <t>Алексеева Елена</t>
  </si>
  <si>
    <t>Икс фитнес</t>
  </si>
  <si>
    <t>Устюжанин Александр</t>
  </si>
  <si>
    <t>Богатырев Евгений</t>
  </si>
  <si>
    <t>Брезгин Андрей</t>
  </si>
  <si>
    <t>Хамидулин Роман</t>
  </si>
  <si>
    <t>Александров Илья</t>
  </si>
  <si>
    <t>Трясцина Елена</t>
  </si>
  <si>
    <t>Воротников Матвей</t>
  </si>
  <si>
    <t>Шашков Александр</t>
  </si>
  <si>
    <t>Сосновский Максим</t>
  </si>
  <si>
    <t>Факел</t>
  </si>
  <si>
    <t>Слепокуров Алексей</t>
  </si>
  <si>
    <t>Новосибирская область</t>
  </si>
  <si>
    <t>Клещенков Виталий</t>
  </si>
  <si>
    <t>masters 45-49</t>
  </si>
  <si>
    <t>Филимонова Наталья</t>
  </si>
  <si>
    <t>Мышкин Иван</t>
  </si>
  <si>
    <t>Савичев Алексей</t>
  </si>
  <si>
    <t>Рокутов Тимур</t>
  </si>
  <si>
    <t>Шаронова Ксения</t>
  </si>
  <si>
    <t>Степаненко Евгений</t>
  </si>
  <si>
    <t>Фурлетов Андрей</t>
  </si>
  <si>
    <t>Тодоров Дмитрий</t>
  </si>
  <si>
    <t>Савченко Дмитрий</t>
  </si>
  <si>
    <t>Быховец Артем</t>
  </si>
  <si>
    <t>Габдурахманов Рамис</t>
  </si>
  <si>
    <t>Сытов Семен</t>
  </si>
  <si>
    <t>Драйв фитнес</t>
  </si>
  <si>
    <t>Автюков Артем</t>
  </si>
  <si>
    <t>Гришко Яков</t>
  </si>
  <si>
    <t>Нестеров Александр</t>
  </si>
  <si>
    <t>Мизев Данил</t>
  </si>
  <si>
    <t>Першина Татьяна</t>
  </si>
  <si>
    <t>Эма фитнес</t>
  </si>
  <si>
    <t>Симагин Данил</t>
  </si>
  <si>
    <t>Камышлов</t>
  </si>
  <si>
    <t>Олисов Сергей</t>
  </si>
  <si>
    <t>Фогель Артем</t>
  </si>
  <si>
    <t>Коршунов Дмитрий</t>
  </si>
  <si>
    <t>Белинский Ростислав</t>
  </si>
  <si>
    <t>Сербин Виктор</t>
  </si>
  <si>
    <t>Палицын Евгений</t>
  </si>
  <si>
    <t>Волков Олег</t>
  </si>
  <si>
    <t>Волков Алексей</t>
  </si>
  <si>
    <t>Кукубаев Самат</t>
  </si>
  <si>
    <t>Баранов Александр</t>
  </si>
  <si>
    <t>Макарова Дарья</t>
  </si>
  <si>
    <t>Давыдова Арина</t>
  </si>
  <si>
    <t>Верхняя Пышма</t>
  </si>
  <si>
    <t>Онучина Софья</t>
  </si>
  <si>
    <t>Кожевин Александр</t>
  </si>
  <si>
    <t>Азимов Мархамат</t>
  </si>
  <si>
    <t>Командар Евгений</t>
  </si>
  <si>
    <t>Попов Егор</t>
  </si>
  <si>
    <t>Растимешин Кирилл</t>
  </si>
  <si>
    <t>Манаков Игорь</t>
  </si>
  <si>
    <t>Шестаков Вадим</t>
  </si>
  <si>
    <t>Лаптев Александр</t>
  </si>
  <si>
    <t>Брайт фит</t>
  </si>
  <si>
    <t>Кириевский Анатолий</t>
  </si>
  <si>
    <t>Зверев Максим</t>
  </si>
  <si>
    <t>Жданов Владимир</t>
  </si>
  <si>
    <t>Шаймуллин Александр</t>
  </si>
  <si>
    <t>Пучинин Александр</t>
  </si>
  <si>
    <t>Маслаков Денис</t>
  </si>
  <si>
    <t>Бабушкин Сергей</t>
  </si>
  <si>
    <t>Рябинин Максим</t>
  </si>
  <si>
    <t>Нижний Тагил</t>
  </si>
  <si>
    <t>Злобин Игорь</t>
  </si>
  <si>
    <t>Платов Даниил</t>
  </si>
  <si>
    <t>Вячеслав Семенов</t>
  </si>
  <si>
    <t>Семенов Вячеслав</t>
  </si>
  <si>
    <t>Дюканов Павел</t>
  </si>
  <si>
    <t xml:space="preserve">Попова Ирина </t>
  </si>
  <si>
    <t>Алтайский край</t>
  </si>
  <si>
    <t>Кузнецова Ирина</t>
  </si>
  <si>
    <t>Катаева Людмила</t>
  </si>
  <si>
    <t>Михайличенко Ксения</t>
  </si>
  <si>
    <t>Летнева Дарья</t>
  </si>
  <si>
    <t>Мамедов Ренат</t>
  </si>
  <si>
    <t>Жуков Анатолий</t>
  </si>
  <si>
    <t>Криушкин Николай</t>
  </si>
  <si>
    <t>Ильин Максим</t>
  </si>
  <si>
    <t>Кондратьев Григорий</t>
  </si>
  <si>
    <t>Хрусталев Лев</t>
  </si>
  <si>
    <t>Хальзов Дмитрий</t>
  </si>
  <si>
    <t>Крылов Александр</t>
  </si>
  <si>
    <t>Хозов Андрей</t>
  </si>
  <si>
    <t>Михайлев Сергей</t>
  </si>
  <si>
    <t>Реформа</t>
  </si>
  <si>
    <t>Власова Диана</t>
  </si>
  <si>
    <t>Черных Каролна</t>
  </si>
  <si>
    <t>Латкин Дмитрий</t>
  </si>
  <si>
    <t>Кондрин Константин</t>
  </si>
  <si>
    <t>Валияхметов Радислав</t>
  </si>
  <si>
    <t>Шурыгин Юрий</t>
  </si>
  <si>
    <t>Грудцын Евгений</t>
  </si>
  <si>
    <t>Тарасов Федор</t>
  </si>
  <si>
    <t>Брезгин Владислав</t>
  </si>
  <si>
    <t>Остроушко Александр</t>
  </si>
  <si>
    <t>Панова Светлана</t>
  </si>
  <si>
    <t>Благовестова Елена</t>
  </si>
  <si>
    <t>Цыбизова Анастасия</t>
  </si>
  <si>
    <t>Черкин Виталий</t>
  </si>
  <si>
    <t>Мандрик Сергей</t>
  </si>
  <si>
    <t>Шевельков Леонид</t>
  </si>
  <si>
    <t>Шелепов Андрей</t>
  </si>
  <si>
    <t>Кольберг Александр</t>
  </si>
  <si>
    <t>Петров Дмитрий</t>
  </si>
  <si>
    <t>Толкачев Константин</t>
  </si>
  <si>
    <t>Михайлов Михаил</t>
  </si>
  <si>
    <t>Артемовский</t>
  </si>
  <si>
    <t>Трофимов Илья</t>
  </si>
  <si>
    <t>Эверест</t>
  </si>
  <si>
    <t>Пожарский Александр</t>
  </si>
  <si>
    <t>140+</t>
  </si>
  <si>
    <t>Таран Валентин</t>
  </si>
  <si>
    <t>Пермский край</t>
  </si>
  <si>
    <t>Козлов Артем</t>
  </si>
  <si>
    <t>Тарасов Матвей</t>
  </si>
  <si>
    <t>Фефелов Никита</t>
  </si>
  <si>
    <t>Беляев Никита</t>
  </si>
  <si>
    <t>Черных Евгений</t>
  </si>
  <si>
    <t>Свердловская облась</t>
  </si>
  <si>
    <t>Подшивалов Андрей</t>
  </si>
  <si>
    <t>Киселев Иван</t>
  </si>
  <si>
    <t>Чурбанов Вячеслав</t>
  </si>
  <si>
    <t>Саетгареев Равиль</t>
  </si>
  <si>
    <t>Балин Станислав</t>
  </si>
  <si>
    <t>Медюралгрупп</t>
  </si>
  <si>
    <t>Ладыжников Сергей</t>
  </si>
  <si>
    <t>Семенов Данил</t>
  </si>
  <si>
    <t>50.90</t>
  </si>
  <si>
    <t>Прохоров Владимир</t>
  </si>
  <si>
    <t>Бабинов Сергей</t>
  </si>
  <si>
    <t>Стахеев Юрий</t>
  </si>
  <si>
    <t>Асманкин Андрей</t>
  </si>
  <si>
    <t>17.02.19080</t>
  </si>
  <si>
    <t>Востриков Кирилл</t>
  </si>
  <si>
    <t>Хайкин Леонид</t>
  </si>
  <si>
    <t>Гуцевич Александр</t>
  </si>
  <si>
    <t>Экстрим</t>
  </si>
  <si>
    <t>Бугаев Алексей</t>
  </si>
  <si>
    <t>Бызов Евгений</t>
  </si>
  <si>
    <t>Медведь Барбелл</t>
  </si>
  <si>
    <t>Люб</t>
  </si>
  <si>
    <t>РУССКАЯ СТАНОВАЯ ТЯГА</t>
  </si>
  <si>
    <t>Ревда</t>
  </si>
  <si>
    <t>Попов Денис</t>
  </si>
  <si>
    <t>Абросимов Сергей</t>
  </si>
  <si>
    <t>Сагателян Арсен</t>
  </si>
  <si>
    <t>teen 18-19</t>
  </si>
  <si>
    <t>Картавых Ксения</t>
  </si>
  <si>
    <t>Зайцев Вячеслав</t>
  </si>
  <si>
    <t>Маратканов Матвей</t>
  </si>
  <si>
    <t>Ахметов Ильдар</t>
  </si>
  <si>
    <t>Каюмов Владислав</t>
  </si>
  <si>
    <t>Худайдатов Раиль</t>
  </si>
  <si>
    <t>Яндуганов Олег</t>
  </si>
  <si>
    <t>Фазлыев Андрей</t>
  </si>
  <si>
    <t>Сарварова Сабрина</t>
  </si>
  <si>
    <t>Белоносов Данил</t>
  </si>
  <si>
    <t>Шаврин Александр</t>
  </si>
  <si>
    <t>Вишняков Руслан</t>
  </si>
  <si>
    <t>Байгильдина Диана</t>
  </si>
  <si>
    <t>Глушкова Дарья</t>
  </si>
  <si>
    <t>Пужаев Николай</t>
  </si>
  <si>
    <t>masters 80+</t>
  </si>
  <si>
    <t>Чугунов Данил</t>
  </si>
  <si>
    <t>Сухарев Михаил</t>
  </si>
  <si>
    <t>Зенков Николай</t>
  </si>
  <si>
    <t>masters 65-69</t>
  </si>
  <si>
    <t>Демин Александр</t>
  </si>
  <si>
    <t>masters 75-79</t>
  </si>
  <si>
    <t>Исаков Константин</t>
  </si>
  <si>
    <t>Кочнев Алекандр</t>
  </si>
  <si>
    <t>Николаев Юрий</t>
  </si>
  <si>
    <t>Каменск-Уральский</t>
  </si>
  <si>
    <t>Латыпов Дамир</t>
  </si>
  <si>
    <t>Маклаков Олег</t>
  </si>
  <si>
    <t>Красноуральск</t>
  </si>
  <si>
    <t>Комаров Пётр</t>
  </si>
  <si>
    <t>Хлынов Евгений</t>
  </si>
  <si>
    <t>Ефремов Вячеслав</t>
  </si>
  <si>
    <t>Новосибирск</t>
  </si>
  <si>
    <t>Нечаев Максим</t>
  </si>
  <si>
    <t>Наговицын Александр</t>
  </si>
  <si>
    <t>31.11.1984</t>
  </si>
  <si>
    <t>Петрусевич Артём</t>
  </si>
  <si>
    <t>Агапов Дмитрий</t>
  </si>
  <si>
    <t>Дракон</t>
  </si>
  <si>
    <t>Шибаев Владимир</t>
  </si>
  <si>
    <t>Сысерть</t>
  </si>
  <si>
    <t>Шибаев Евгений</t>
  </si>
  <si>
    <t>Костянов Алекандр</t>
  </si>
  <si>
    <t>Курган</t>
  </si>
  <si>
    <t>Курганская область</t>
  </si>
  <si>
    <t>Щекина Ольга</t>
  </si>
  <si>
    <t>Сарваров Альберт</t>
  </si>
  <si>
    <t>Баннов Андрей</t>
  </si>
  <si>
    <t>Богатырёв Евгений</t>
  </si>
  <si>
    <t>Низамова Наталья</t>
  </si>
  <si>
    <t>Куклин Денис</t>
  </si>
  <si>
    <t>Амутных Александр</t>
  </si>
  <si>
    <t>Орлов Сергей</t>
  </si>
  <si>
    <t>Тагильцева Вера</t>
  </si>
  <si>
    <t>Усуров Александр</t>
  </si>
  <si>
    <t>Гетманов Данил</t>
  </si>
  <si>
    <t>Егорин Степан</t>
  </si>
  <si>
    <t>Упоров Артём</t>
  </si>
  <si>
    <t>Упоров Антон</t>
  </si>
  <si>
    <t>Геренгер Иван</t>
  </si>
  <si>
    <t>Клевакин Тимофей</t>
  </si>
  <si>
    <t>Клевакин Арсений</t>
  </si>
  <si>
    <t>н/з</t>
  </si>
  <si>
    <t>-</t>
  </si>
  <si>
    <t>Гасанов Рамил</t>
  </si>
  <si>
    <t>Рукавишников Александр</t>
  </si>
  <si>
    <t>Саночкин Михаил</t>
  </si>
  <si>
    <t>Агзамова Ольга</t>
  </si>
  <si>
    <t>Малых Юлия</t>
  </si>
  <si>
    <t>Денисов Сергей</t>
  </si>
  <si>
    <t>Мусса Куиате</t>
  </si>
  <si>
    <t>Мосунов Всеслав</t>
  </si>
  <si>
    <t>Мусса Моиз Куиате</t>
  </si>
  <si>
    <t>Глушков Михаил</t>
  </si>
  <si>
    <t>Шевкунов Олег</t>
  </si>
  <si>
    <t>Очки тренера</t>
  </si>
  <si>
    <t>Очки команды</t>
  </si>
  <si>
    <t>Гилев Андрей</t>
  </si>
  <si>
    <t>Арамиль</t>
  </si>
  <si>
    <t>Соловьев Андрей</t>
  </si>
  <si>
    <t>Камелот</t>
  </si>
  <si>
    <t>Золотарёв Станислав</t>
  </si>
  <si>
    <t>ПАУЭРЛИФТИНГ ЛЮБИТЕЛИ</t>
  </si>
  <si>
    <t>ПАУЭРЛИФТИНГ ПРО</t>
  </si>
  <si>
    <t>ОДИНОЧНЫЕ ПРИСЕДАНИЯ ЛЮБИТЕЛИ</t>
  </si>
  <si>
    <t>ОДИНОЧНЫЕ ПРИСЕДАНИЯ ПРО</t>
  </si>
  <si>
    <t>Попов Владимир</t>
  </si>
  <si>
    <t>МУЖЧИНЫ ЛЮБИТЕЛИ</t>
  </si>
  <si>
    <t>МУЖЧИНЫ ПРО</t>
  </si>
  <si>
    <t>К/А</t>
  </si>
  <si>
    <t>ОДИНОЧНАЯ СТАНОВАЯ ТЯГА ЛЮБИТЕЛИ</t>
  </si>
  <si>
    <t>Кучин Евгений</t>
  </si>
  <si>
    <t>Глазунов Валерий</t>
  </si>
  <si>
    <t>Мордвинов Станислав</t>
  </si>
  <si>
    <t>Чистяков Дмитрий</t>
  </si>
  <si>
    <t>МУЖЧИНЫ БЕЗЭКИПИРОВОЧНЫЙ ДИВИЗИОН</t>
  </si>
  <si>
    <t>МУЖЧИНЫ ЭКИПИРОВОЧНЫЙ ДИВИЗИОН</t>
  </si>
  <si>
    <t>ОДИНОЧНАЯ СТАНОВАЯ ТЯГА ПРО</t>
  </si>
  <si>
    <t>ЖИМ ЛЁЖА ЛЮБИТЕЛИ БЕЗ ЭКИПИРОВКИ</t>
  </si>
  <si>
    <t>Толкачёв Константин</t>
  </si>
  <si>
    <t>Гилёв Андрей</t>
  </si>
  <si>
    <t>Бояршинов Игорь</t>
  </si>
  <si>
    <t>Игнатьев Александр</t>
  </si>
  <si>
    <t>ЖИМ ЛЁЖА ЛЮБИТЕЛИ В ЭКИПИРОВКЕ</t>
  </si>
  <si>
    <t>ЖИМ ЛЁЖА ПРО БЕЗ ЭКИПИРОВКИ</t>
  </si>
  <si>
    <t>Шеряков Александр</t>
  </si>
  <si>
    <t>Хомылев Игорь</t>
  </si>
  <si>
    <t>Токачёв Константин</t>
  </si>
  <si>
    <t>Балуев Александр</t>
  </si>
  <si>
    <t>Шелепова Елена</t>
  </si>
  <si>
    <t>ЖИМ ЛЁЖА ПРО В ЭКИПИРОВКЕ</t>
  </si>
  <si>
    <t>Блинков Евгений</t>
  </si>
  <si>
    <t>ПАУЭРСПОРТ ЛЮБИТЕЛИ</t>
  </si>
  <si>
    <t>ОДИНОЧНЫЙ ЖИМ ШТАНГИ СТОЯ ПРО</t>
  </si>
  <si>
    <t>ПАУЭРСПОРТ ПРО</t>
  </si>
  <si>
    <t>ОДИНОЧНЫЙ ПОДЪЁМ ШТАНГИ НА БИЦЕПС ЛЮБИТЕЛИ</t>
  </si>
  <si>
    <t>ОДИНОЧНЫЙ ПОДЪЁМ ШТАНГИ НА БИЦЕПС ПРО</t>
  </si>
  <si>
    <t>Ультра Фемили Фитнес</t>
  </si>
  <si>
    <t>Лихачёв Евгений</t>
  </si>
  <si>
    <t>Лугигин Иван</t>
  </si>
  <si>
    <t>Прозоров Сергей</t>
  </si>
  <si>
    <t xml:space="preserve">ПРО </t>
  </si>
  <si>
    <t>ЭМА фитнес</t>
  </si>
  <si>
    <t>1/2 соб.веса</t>
  </si>
  <si>
    <t>Свой вес</t>
  </si>
  <si>
    <t>Биткин Константин</t>
  </si>
  <si>
    <t>Пономарёв Александр</t>
  </si>
  <si>
    <t>Терминатор</t>
  </si>
  <si>
    <t>Любители Мужчины</t>
  </si>
  <si>
    <t>СТРИТЛИФТИНГ КЛАССИЧЕСКИЙ. ОДИНОЧНЫЕ ПОДТЯГИВАНИЯ</t>
  </si>
  <si>
    <t>СТРИТЛИФТИНГ КЛАССИЧЕСКИЙ. ДВОЕБОРЬЕ</t>
  </si>
  <si>
    <t>Любители Женщины</t>
  </si>
  <si>
    <t>Нижняя Тура</t>
  </si>
  <si>
    <t>СТРИТЛИФТИНГ КЛАССИЧЕСКИЙ. ОДИНОЧНЫЕ ОТЖИМАНИЯ</t>
  </si>
  <si>
    <t>ПРО Мужчины</t>
  </si>
  <si>
    <t>СТРИТЛИФТИНГ МНОГОПОВТОРНЫЙ. ПОДТЯГИВАНИЯ</t>
  </si>
  <si>
    <t>СТРИТЛИФТИНГ МНОГОПОВТОРНЫЙ. ОТЖИМАНИЯ</t>
  </si>
  <si>
    <t>Артёмовский</t>
  </si>
  <si>
    <t>Ультра Фэмили Фитнес</t>
  </si>
  <si>
    <t>МедЮралГрупп</t>
  </si>
  <si>
    <t>Экстрим Фитнес Атлетик</t>
  </si>
  <si>
    <t>12-16</t>
  </si>
  <si>
    <t>17-29</t>
  </si>
  <si>
    <t>Мамедов Рустам</t>
  </si>
  <si>
    <t>Быховец Артём</t>
  </si>
  <si>
    <t>Щекин Виталий</t>
  </si>
  <si>
    <t>Соловьёв Андрей</t>
  </si>
  <si>
    <t>Фурлетов Владислав</t>
  </si>
  <si>
    <t>Авдюков Артём</t>
  </si>
  <si>
    <t>6-7</t>
  </si>
  <si>
    <t>10-12</t>
  </si>
  <si>
    <t>14-18</t>
  </si>
  <si>
    <t>19-20</t>
  </si>
  <si>
    <t>Главный судья</t>
  </si>
  <si>
    <t>Главный секретарь</t>
  </si>
  <si>
    <t>Репницын Андрей</t>
  </si>
  <si>
    <t>Репницына Марина</t>
  </si>
  <si>
    <t>Председатель судейского корпуса</t>
  </si>
  <si>
    <t>Горелов Анатолий</t>
  </si>
  <si>
    <t>Офицер по забору проб</t>
  </si>
  <si>
    <t>Блинков Владимир</t>
  </si>
  <si>
    <t>Секретарь 1</t>
  </si>
  <si>
    <t>Репницын Иван</t>
  </si>
  <si>
    <t>Секретарь 2</t>
  </si>
  <si>
    <t>Репницын Илья</t>
  </si>
  <si>
    <t>Черепанова Полина</t>
  </si>
  <si>
    <t>Секретарь 3</t>
  </si>
  <si>
    <t>Секретарь 4</t>
  </si>
  <si>
    <t>Спикер 1</t>
  </si>
  <si>
    <t>Асеева Юлия</t>
  </si>
  <si>
    <t>Спикер 2</t>
  </si>
  <si>
    <t>Надольская Дарья</t>
  </si>
  <si>
    <t>Зорькина Татьяна</t>
  </si>
  <si>
    <t>ВНИМАНИЕ!</t>
  </si>
  <si>
    <t xml:space="preserve">Если в протоколах нет или неправильно записана команда или тренер, значит именно так было записано в заявочной карточке. </t>
  </si>
  <si>
    <t>В связи с обострением командного первенства, как было указано в опубликованном Приложении №1 к настоящему Положению</t>
  </si>
  <si>
    <t>все исправления по командам и тренерам принимались в течение одного часа, после вывешивания пофамильных списков.</t>
  </si>
  <si>
    <t xml:space="preserve">Изменения принимались Репницыным Андреем Викторовичем. </t>
  </si>
  <si>
    <t>считаются недействительными.</t>
  </si>
  <si>
    <t>Все изменения, которые были произведены в компьютерных протоколах непосредственно через секретарей на помостах,</t>
  </si>
  <si>
    <r>
      <t xml:space="preserve">Сканированные копии любых карточек можно получить, написав на электронный адрес: </t>
    </r>
    <r>
      <rPr>
        <b/>
        <i/>
        <sz val="12"/>
        <color indexed="30"/>
        <rFont val="Arial Cyr"/>
        <family val="0"/>
      </rPr>
      <t>repnitsyn@mail.ru</t>
    </r>
  </si>
  <si>
    <t>В протоколах записаны команды и тренера таким образом, каким они были записаны в заявочных карточках.</t>
  </si>
  <si>
    <t>22-36</t>
  </si>
  <si>
    <t>37-40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</si>
</sst>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"/>
    <numFmt numFmtId="182" formatCode="0.00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 Cyr"/>
      <family val="0"/>
    </font>
    <font>
      <strike/>
      <sz val="10"/>
      <color indexed="53"/>
      <name val="Arial"/>
      <family val="2"/>
    </font>
    <font>
      <b/>
      <sz val="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i/>
      <sz val="12"/>
      <name val="Arial Cyr"/>
      <family val="0"/>
    </font>
    <font>
      <b/>
      <i/>
      <sz val="12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30"/>
      <name val="Arial Cyr"/>
      <family val="0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u val="single"/>
      <sz val="2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70C0"/>
      <name val="Arial Cyr"/>
      <family val="0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u val="single"/>
      <sz val="2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4" fontId="14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81" fontId="2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6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26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center" vertical="center"/>
    </xf>
    <xf numFmtId="180" fontId="13" fillId="0" borderId="15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7" fillId="0" borderId="26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2" fontId="5" fillId="0" borderId="39" xfId="0" applyNumberFormat="1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80" fontId="7" fillId="0" borderId="39" xfId="0" applyNumberFormat="1" applyFont="1" applyFill="1" applyBorder="1" applyAlignment="1">
      <alignment horizontal="center" vertical="center"/>
    </xf>
    <xf numFmtId="180" fontId="7" fillId="0" borderId="40" xfId="0" applyNumberFormat="1" applyFont="1" applyFill="1" applyBorder="1" applyAlignment="1">
      <alignment horizontal="center" vertical="center"/>
    </xf>
    <xf numFmtId="180" fontId="7" fillId="0" borderId="39" xfId="0" applyNumberFormat="1" applyFont="1" applyFill="1" applyBorder="1" applyAlignment="1">
      <alignment horizontal="center" vertical="center" wrapText="1"/>
    </xf>
    <xf numFmtId="180" fontId="7" fillId="0" borderId="40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="207" customFormat="1" ht="26.25">
      <c r="A1" s="207" t="s">
        <v>449</v>
      </c>
    </row>
    <row r="3" s="208" customFormat="1" ht="15">
      <c r="A3" s="208" t="s">
        <v>457</v>
      </c>
    </row>
    <row r="4" s="208" customFormat="1" ht="15"/>
    <row r="5" s="208" customFormat="1" ht="15">
      <c r="A5" s="208" t="s">
        <v>450</v>
      </c>
    </row>
    <row r="6" s="208" customFormat="1" ht="15">
      <c r="A6" s="208" t="s">
        <v>456</v>
      </c>
    </row>
    <row r="7" s="208" customFormat="1" ht="15"/>
    <row r="8" s="208" customFormat="1" ht="15">
      <c r="A8" s="208" t="s">
        <v>451</v>
      </c>
    </row>
    <row r="9" s="208" customFormat="1" ht="15">
      <c r="A9" s="208" t="s">
        <v>452</v>
      </c>
    </row>
    <row r="10" s="208" customFormat="1" ht="15"/>
    <row r="11" s="208" customFormat="1" ht="15">
      <c r="A11" s="208" t="s">
        <v>453</v>
      </c>
    </row>
    <row r="12" s="208" customFormat="1" ht="15"/>
    <row r="13" s="208" customFormat="1" ht="15">
      <c r="A13" s="208" t="s">
        <v>455</v>
      </c>
    </row>
    <row r="14" s="208" customFormat="1" ht="15">
      <c r="A14" s="208" t="s">
        <v>454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9.125" style="7" customWidth="1"/>
    <col min="2" max="2" width="6.00390625" style="25" bestFit="1" customWidth="1"/>
    <col min="3" max="3" width="6.875" style="7" customWidth="1"/>
    <col min="4" max="4" width="10.875" style="7" customWidth="1"/>
    <col min="5" max="5" width="22.125" style="7" bestFit="1" customWidth="1"/>
    <col min="6" max="6" width="22.875" style="7" customWidth="1"/>
    <col min="7" max="7" width="23.625" style="7" customWidth="1"/>
    <col min="8" max="8" width="12.625" style="7" bestFit="1" customWidth="1"/>
    <col min="9" max="9" width="13.25390625" style="7" bestFit="1" customWidth="1"/>
    <col min="10" max="10" width="13.375" style="7" customWidth="1"/>
    <col min="11" max="11" width="6.75390625" style="8" bestFit="1" customWidth="1"/>
    <col min="12" max="13" width="6.00390625" style="7" bestFit="1" customWidth="1"/>
    <col min="14" max="14" width="7.875" style="7" bestFit="1" customWidth="1"/>
    <col min="15" max="15" width="10.75390625" style="12" customWidth="1"/>
    <col min="16" max="16" width="23.00390625" style="7" customWidth="1"/>
    <col min="17" max="16384" width="9.125" style="7" customWidth="1"/>
  </cols>
  <sheetData>
    <row r="1" spans="2:24" ht="24.75" customHeight="1">
      <c r="B1" s="52" t="s">
        <v>45</v>
      </c>
      <c r="C1" s="4"/>
      <c r="D1" s="4"/>
      <c r="E1" s="4"/>
      <c r="F1" s="6"/>
      <c r="H1" s="5"/>
      <c r="I1" s="36"/>
      <c r="J1" s="4"/>
      <c r="K1" s="15"/>
      <c r="L1" s="4"/>
      <c r="M1" s="6"/>
      <c r="N1" s="4"/>
      <c r="O1" s="4"/>
      <c r="P1" s="12"/>
      <c r="R1" s="3"/>
      <c r="U1" s="10"/>
      <c r="V1" s="22"/>
      <c r="W1" s="10"/>
      <c r="X1" s="12"/>
    </row>
    <row r="2" spans="2:23" ht="20.25">
      <c r="B2" s="39" t="s">
        <v>52</v>
      </c>
      <c r="C2" s="4"/>
      <c r="D2" s="4"/>
      <c r="E2" s="6"/>
      <c r="G2" s="5"/>
      <c r="H2" s="36"/>
      <c r="I2" s="4"/>
      <c r="J2" s="15"/>
      <c r="K2" s="15"/>
      <c r="L2" s="6"/>
      <c r="M2" s="4"/>
      <c r="N2" s="4"/>
      <c r="O2" s="4"/>
      <c r="Q2" s="3"/>
      <c r="T2" s="10"/>
      <c r="U2" s="22"/>
      <c r="V2" s="10"/>
      <c r="W2" s="12"/>
    </row>
    <row r="3" spans="1:15" s="23" customFormat="1" ht="21" thickBot="1">
      <c r="A3" s="117"/>
      <c r="B3" s="49"/>
      <c r="C3" s="17"/>
      <c r="E3" s="40"/>
      <c r="F3" s="4"/>
      <c r="G3" s="40"/>
      <c r="H3" s="4"/>
      <c r="I3" s="40"/>
      <c r="J3" s="40"/>
      <c r="K3" s="41"/>
      <c r="L3" s="40"/>
      <c r="M3" s="40"/>
      <c r="N3" s="43"/>
      <c r="O3" s="44"/>
    </row>
    <row r="4" spans="1:17" ht="12.75" customHeight="1">
      <c r="A4" s="227" t="s">
        <v>352</v>
      </c>
      <c r="B4" s="248" t="s">
        <v>8</v>
      </c>
      <c r="C4" s="213" t="s">
        <v>21</v>
      </c>
      <c r="D4" s="213" t="s">
        <v>53</v>
      </c>
      <c r="E4" s="213" t="s">
        <v>3</v>
      </c>
      <c r="F4" s="213" t="s">
        <v>19</v>
      </c>
      <c r="G4" s="213" t="s">
        <v>10</v>
      </c>
      <c r="H4" s="213" t="s">
        <v>11</v>
      </c>
      <c r="I4" s="213" t="s">
        <v>7</v>
      </c>
      <c r="J4" s="213" t="s">
        <v>4</v>
      </c>
      <c r="K4" s="220" t="s">
        <v>1</v>
      </c>
      <c r="L4" s="217" t="s">
        <v>29</v>
      </c>
      <c r="M4" s="217"/>
      <c r="N4" s="217"/>
      <c r="O4" s="217"/>
      <c r="P4" s="209" t="s">
        <v>23</v>
      </c>
      <c r="Q4" s="218" t="s">
        <v>351</v>
      </c>
    </row>
    <row r="5" spans="1:17" s="9" customFormat="1" ht="12" thickBot="1">
      <c r="A5" s="228"/>
      <c r="B5" s="249"/>
      <c r="C5" s="214"/>
      <c r="D5" s="214"/>
      <c r="E5" s="214"/>
      <c r="F5" s="214"/>
      <c r="G5" s="214"/>
      <c r="H5" s="214"/>
      <c r="I5" s="214"/>
      <c r="J5" s="214"/>
      <c r="K5" s="221"/>
      <c r="L5" s="19" t="s">
        <v>38</v>
      </c>
      <c r="M5" s="19" t="s">
        <v>39</v>
      </c>
      <c r="N5" s="19" t="s">
        <v>40</v>
      </c>
      <c r="O5" s="21" t="s">
        <v>32</v>
      </c>
      <c r="P5" s="210"/>
      <c r="Q5" s="219"/>
    </row>
    <row r="6" spans="1:17" s="9" customFormat="1" ht="12.75">
      <c r="A6" s="186"/>
      <c r="B6" s="184"/>
      <c r="C6" s="86"/>
      <c r="D6" s="86"/>
      <c r="E6" s="185" t="s">
        <v>42</v>
      </c>
      <c r="F6" s="86"/>
      <c r="G6" s="86"/>
      <c r="H6" s="86"/>
      <c r="I6" s="86"/>
      <c r="J6" s="86"/>
      <c r="K6" s="87"/>
      <c r="L6" s="123"/>
      <c r="M6" s="123"/>
      <c r="N6" s="123"/>
      <c r="O6" s="91"/>
      <c r="P6" s="125"/>
      <c r="Q6" s="187"/>
    </row>
    <row r="7" spans="1:17" s="9" customFormat="1" ht="11.25">
      <c r="A7" s="188"/>
      <c r="B7" s="118"/>
      <c r="C7" s="85"/>
      <c r="D7" s="85"/>
      <c r="E7" s="85" t="s">
        <v>30</v>
      </c>
      <c r="F7" s="85"/>
      <c r="G7" s="85"/>
      <c r="H7" s="85"/>
      <c r="I7" s="85"/>
      <c r="J7" s="85"/>
      <c r="K7" s="90"/>
      <c r="L7" s="28"/>
      <c r="M7" s="28"/>
      <c r="N7" s="28"/>
      <c r="O7" s="30"/>
      <c r="P7" s="119"/>
      <c r="Q7" s="189"/>
    </row>
    <row r="8" spans="1:17" ht="12.75">
      <c r="A8" s="100">
        <v>12</v>
      </c>
      <c r="B8" s="11">
        <v>1</v>
      </c>
      <c r="C8" s="2" t="s">
        <v>269</v>
      </c>
      <c r="D8" s="2">
        <v>35</v>
      </c>
      <c r="E8" s="2" t="s">
        <v>98</v>
      </c>
      <c r="F8" s="2" t="s">
        <v>99</v>
      </c>
      <c r="G8" s="2" t="s">
        <v>76</v>
      </c>
      <c r="H8" s="2" t="s">
        <v>68</v>
      </c>
      <c r="I8" s="27">
        <v>32104</v>
      </c>
      <c r="J8" s="2" t="s">
        <v>69</v>
      </c>
      <c r="K8" s="1">
        <v>55.74</v>
      </c>
      <c r="L8" s="2">
        <v>35</v>
      </c>
      <c r="M8" s="2">
        <v>31</v>
      </c>
      <c r="N8" s="2">
        <f>M8*L8</f>
        <v>1085</v>
      </c>
      <c r="O8" s="14">
        <f>N8/K8</f>
        <v>19.465374955148906</v>
      </c>
      <c r="P8" s="2" t="s">
        <v>401</v>
      </c>
      <c r="Q8" s="101">
        <v>12</v>
      </c>
    </row>
    <row r="9" spans="1:17" ht="12.75">
      <c r="A9" s="100"/>
      <c r="B9" s="26"/>
      <c r="C9" s="2"/>
      <c r="D9" s="2"/>
      <c r="E9" s="95" t="s">
        <v>44</v>
      </c>
      <c r="F9" s="2"/>
      <c r="G9" s="2"/>
      <c r="H9" s="2"/>
      <c r="I9" s="27"/>
      <c r="J9" s="2"/>
      <c r="K9" s="1"/>
      <c r="L9" s="2"/>
      <c r="M9" s="2"/>
      <c r="N9" s="2"/>
      <c r="O9" s="14"/>
      <c r="P9" s="2"/>
      <c r="Q9" s="101"/>
    </row>
    <row r="10" spans="1:17" ht="12.75">
      <c r="A10" s="100">
        <v>12</v>
      </c>
      <c r="B10" s="11">
        <v>1</v>
      </c>
      <c r="C10" s="2" t="s">
        <v>44</v>
      </c>
      <c r="D10" s="2">
        <v>55</v>
      </c>
      <c r="E10" s="2" t="s">
        <v>130</v>
      </c>
      <c r="F10" s="2" t="s">
        <v>75</v>
      </c>
      <c r="G10" s="2" t="s">
        <v>76</v>
      </c>
      <c r="H10" s="2" t="s">
        <v>68</v>
      </c>
      <c r="I10" s="27">
        <v>27630</v>
      </c>
      <c r="J10" s="2" t="s">
        <v>107</v>
      </c>
      <c r="K10" s="1">
        <v>66.3</v>
      </c>
      <c r="L10" s="2">
        <v>55</v>
      </c>
      <c r="M10" s="2">
        <v>25</v>
      </c>
      <c r="N10" s="2">
        <f>M10*L10</f>
        <v>1375</v>
      </c>
      <c r="O10" s="14">
        <f>N10/K10</f>
        <v>20.739064856711916</v>
      </c>
      <c r="P10" s="2" t="s">
        <v>375</v>
      </c>
      <c r="Q10" s="101">
        <v>12</v>
      </c>
    </row>
    <row r="11" spans="1:17" ht="12.75">
      <c r="A11" s="100"/>
      <c r="B11" s="26"/>
      <c r="C11" s="2"/>
      <c r="D11" s="2"/>
      <c r="E11" s="51" t="s">
        <v>43</v>
      </c>
      <c r="F11" s="2"/>
      <c r="G11" s="2"/>
      <c r="H11" s="2"/>
      <c r="I11" s="27"/>
      <c r="J11" s="2"/>
      <c r="K11" s="1"/>
      <c r="L11" s="2"/>
      <c r="M11" s="2"/>
      <c r="N11" s="2"/>
      <c r="O11" s="14"/>
      <c r="P11" s="2"/>
      <c r="Q11" s="101"/>
    </row>
    <row r="12" spans="1:17" ht="12.75">
      <c r="A12" s="100"/>
      <c r="B12" s="26"/>
      <c r="C12" s="2"/>
      <c r="D12" s="2"/>
      <c r="E12" s="95" t="s">
        <v>30</v>
      </c>
      <c r="F12" s="2"/>
      <c r="G12" s="2"/>
      <c r="H12" s="2"/>
      <c r="I12" s="27"/>
      <c r="J12" s="2"/>
      <c r="K12" s="1"/>
      <c r="L12" s="2"/>
      <c r="M12" s="2"/>
      <c r="N12" s="2"/>
      <c r="O12" s="14"/>
      <c r="P12" s="2"/>
      <c r="Q12" s="101"/>
    </row>
    <row r="13" spans="1:17" ht="12.75">
      <c r="A13" s="100">
        <v>12</v>
      </c>
      <c r="B13" s="11">
        <v>1</v>
      </c>
      <c r="C13" s="2" t="s">
        <v>269</v>
      </c>
      <c r="D13" s="2">
        <v>55</v>
      </c>
      <c r="E13" s="2" t="s">
        <v>91</v>
      </c>
      <c r="F13" s="2" t="s">
        <v>101</v>
      </c>
      <c r="G13" s="2" t="s">
        <v>76</v>
      </c>
      <c r="H13" s="2" t="s">
        <v>68</v>
      </c>
      <c r="I13" s="27">
        <v>37338</v>
      </c>
      <c r="J13" s="2" t="s">
        <v>92</v>
      </c>
      <c r="K13" s="1">
        <v>95.1</v>
      </c>
      <c r="L13" s="2">
        <v>55</v>
      </c>
      <c r="M13" s="2">
        <v>60</v>
      </c>
      <c r="N13" s="2">
        <f aca="true" t="shared" si="0" ref="N13:N27">M13*L13</f>
        <v>3300</v>
      </c>
      <c r="O13" s="14">
        <f aca="true" t="shared" si="1" ref="O13:O27">N13/K13</f>
        <v>34.700315457413254</v>
      </c>
      <c r="P13" s="2" t="s">
        <v>93</v>
      </c>
      <c r="Q13" s="101">
        <v>12</v>
      </c>
    </row>
    <row r="14" spans="1:17" ht="12.75">
      <c r="A14" s="100">
        <v>12</v>
      </c>
      <c r="B14" s="11">
        <v>1</v>
      </c>
      <c r="C14" s="2" t="s">
        <v>269</v>
      </c>
      <c r="D14" s="2">
        <v>55</v>
      </c>
      <c r="E14" s="2" t="s">
        <v>262</v>
      </c>
      <c r="F14" s="2" t="s">
        <v>172</v>
      </c>
      <c r="G14" s="2" t="s">
        <v>76</v>
      </c>
      <c r="H14" s="2" t="s">
        <v>68</v>
      </c>
      <c r="I14" s="27">
        <v>35409</v>
      </c>
      <c r="J14" s="2" t="s">
        <v>109</v>
      </c>
      <c r="K14" s="1">
        <v>81.8</v>
      </c>
      <c r="L14" s="2">
        <v>55</v>
      </c>
      <c r="M14" s="2">
        <v>30</v>
      </c>
      <c r="N14" s="2">
        <f t="shared" si="0"/>
        <v>1650</v>
      </c>
      <c r="O14" s="14">
        <f t="shared" si="1"/>
        <v>20.17114914425428</v>
      </c>
      <c r="P14" s="2" t="s">
        <v>118</v>
      </c>
      <c r="Q14" s="101">
        <v>12</v>
      </c>
    </row>
    <row r="15" spans="1:17" ht="12.75">
      <c r="A15" s="100">
        <v>12</v>
      </c>
      <c r="B15" s="11">
        <v>1</v>
      </c>
      <c r="C15" s="2" t="s">
        <v>269</v>
      </c>
      <c r="D15" s="2">
        <v>55</v>
      </c>
      <c r="E15" s="2" t="s">
        <v>181</v>
      </c>
      <c r="F15" s="2" t="s">
        <v>75</v>
      </c>
      <c r="G15" s="2" t="s">
        <v>76</v>
      </c>
      <c r="H15" s="2" t="s">
        <v>68</v>
      </c>
      <c r="I15" s="27">
        <v>30930</v>
      </c>
      <c r="J15" s="2" t="s">
        <v>69</v>
      </c>
      <c r="K15" s="1">
        <v>87.2</v>
      </c>
      <c r="L15" s="2">
        <v>55</v>
      </c>
      <c r="M15" s="2">
        <v>81</v>
      </c>
      <c r="N15" s="2">
        <f>M15*L15</f>
        <v>4455</v>
      </c>
      <c r="O15" s="14">
        <f t="shared" si="1"/>
        <v>51.0894495412844</v>
      </c>
      <c r="P15" s="2"/>
      <c r="Q15" s="101"/>
    </row>
    <row r="16" spans="1:17" ht="12.75">
      <c r="A16" s="100">
        <v>5</v>
      </c>
      <c r="B16" s="11">
        <v>2</v>
      </c>
      <c r="C16" s="2" t="s">
        <v>269</v>
      </c>
      <c r="D16" s="2">
        <v>55</v>
      </c>
      <c r="E16" s="2" t="s">
        <v>259</v>
      </c>
      <c r="F16" s="2" t="s">
        <v>114</v>
      </c>
      <c r="G16" s="2" t="s">
        <v>76</v>
      </c>
      <c r="H16" s="2" t="s">
        <v>68</v>
      </c>
      <c r="I16" s="27">
        <v>30975</v>
      </c>
      <c r="J16" s="2" t="s">
        <v>69</v>
      </c>
      <c r="K16" s="1">
        <v>80.15</v>
      </c>
      <c r="L16" s="2">
        <v>55</v>
      </c>
      <c r="M16" s="2">
        <v>66</v>
      </c>
      <c r="N16" s="2">
        <f>M16*L16</f>
        <v>3630</v>
      </c>
      <c r="O16" s="14">
        <f t="shared" si="1"/>
        <v>45.29008109794135</v>
      </c>
      <c r="P16" s="2"/>
      <c r="Q16" s="101"/>
    </row>
    <row r="17" spans="1:17" ht="12.75">
      <c r="A17" s="100">
        <v>3</v>
      </c>
      <c r="B17" s="11">
        <v>3</v>
      </c>
      <c r="C17" s="2" t="s">
        <v>269</v>
      </c>
      <c r="D17" s="2">
        <v>55</v>
      </c>
      <c r="E17" s="2" t="s">
        <v>260</v>
      </c>
      <c r="F17" s="2" t="s">
        <v>75</v>
      </c>
      <c r="G17" s="2" t="s">
        <v>76</v>
      </c>
      <c r="H17" s="2" t="s">
        <v>68</v>
      </c>
      <c r="I17" s="27" t="s">
        <v>261</v>
      </c>
      <c r="J17" s="2" t="s">
        <v>69</v>
      </c>
      <c r="K17" s="1">
        <v>88.25</v>
      </c>
      <c r="L17" s="2">
        <v>55</v>
      </c>
      <c r="M17" s="2">
        <v>55</v>
      </c>
      <c r="N17" s="2">
        <f>M17*L17</f>
        <v>3025</v>
      </c>
      <c r="O17" s="14">
        <f t="shared" si="1"/>
        <v>34.27762039660057</v>
      </c>
      <c r="P17" s="2" t="s">
        <v>188</v>
      </c>
      <c r="Q17" s="101">
        <v>3</v>
      </c>
    </row>
    <row r="18" spans="1:17" ht="12.75">
      <c r="A18" s="100">
        <v>12</v>
      </c>
      <c r="B18" s="11">
        <v>1</v>
      </c>
      <c r="C18" s="2" t="s">
        <v>269</v>
      </c>
      <c r="D18" s="2">
        <v>55</v>
      </c>
      <c r="E18" s="2" t="s">
        <v>183</v>
      </c>
      <c r="F18" s="2" t="s">
        <v>88</v>
      </c>
      <c r="G18" s="2" t="s">
        <v>76</v>
      </c>
      <c r="H18" s="2" t="s">
        <v>68</v>
      </c>
      <c r="I18" s="27">
        <v>27253</v>
      </c>
      <c r="J18" s="2" t="s">
        <v>107</v>
      </c>
      <c r="K18" s="1">
        <v>73</v>
      </c>
      <c r="L18" s="2">
        <v>55</v>
      </c>
      <c r="M18" s="2">
        <v>46</v>
      </c>
      <c r="N18" s="2">
        <f t="shared" si="0"/>
        <v>2530</v>
      </c>
      <c r="O18" s="14">
        <f t="shared" si="1"/>
        <v>34.657534246575345</v>
      </c>
      <c r="P18" s="2" t="s">
        <v>294</v>
      </c>
      <c r="Q18" s="101">
        <v>12</v>
      </c>
    </row>
    <row r="19" spans="1:17" ht="12.75">
      <c r="A19" s="100">
        <v>5</v>
      </c>
      <c r="B19" s="11">
        <v>2</v>
      </c>
      <c r="C19" s="2" t="s">
        <v>269</v>
      </c>
      <c r="D19" s="2">
        <v>55</v>
      </c>
      <c r="E19" s="2" t="s">
        <v>190</v>
      </c>
      <c r="F19" s="2" t="s">
        <v>191</v>
      </c>
      <c r="G19" s="2" t="s">
        <v>76</v>
      </c>
      <c r="H19" s="2" t="s">
        <v>68</v>
      </c>
      <c r="I19" s="27">
        <v>28706</v>
      </c>
      <c r="J19" s="2" t="s">
        <v>107</v>
      </c>
      <c r="K19" s="1">
        <v>90</v>
      </c>
      <c r="L19" s="2">
        <v>55</v>
      </c>
      <c r="M19" s="2">
        <v>49</v>
      </c>
      <c r="N19" s="2">
        <f t="shared" si="0"/>
        <v>2695</v>
      </c>
      <c r="O19" s="14">
        <f t="shared" si="1"/>
        <v>29.944444444444443</v>
      </c>
      <c r="P19" s="2" t="s">
        <v>396</v>
      </c>
      <c r="Q19" s="101">
        <v>5</v>
      </c>
    </row>
    <row r="20" spans="1:17" ht="12.75">
      <c r="A20" s="100">
        <v>12</v>
      </c>
      <c r="B20" s="11">
        <v>1</v>
      </c>
      <c r="C20" s="2" t="s">
        <v>269</v>
      </c>
      <c r="D20" s="2">
        <v>55</v>
      </c>
      <c r="E20" s="2" t="s">
        <v>349</v>
      </c>
      <c r="F20" s="2" t="s">
        <v>265</v>
      </c>
      <c r="G20" s="2" t="s">
        <v>76</v>
      </c>
      <c r="H20" s="2" t="s">
        <v>68</v>
      </c>
      <c r="I20" s="27">
        <v>26731</v>
      </c>
      <c r="J20" s="2" t="s">
        <v>138</v>
      </c>
      <c r="K20" s="1">
        <v>98.5</v>
      </c>
      <c r="L20" s="2">
        <v>55</v>
      </c>
      <c r="M20" s="2">
        <v>76</v>
      </c>
      <c r="N20" s="2">
        <f t="shared" si="0"/>
        <v>4180</v>
      </c>
      <c r="O20" s="14">
        <f t="shared" si="1"/>
        <v>42.43654822335025</v>
      </c>
      <c r="P20" s="2" t="s">
        <v>402</v>
      </c>
      <c r="Q20" s="101">
        <v>12</v>
      </c>
    </row>
    <row r="21" spans="1:17" ht="12.75">
      <c r="A21" s="100">
        <v>5</v>
      </c>
      <c r="B21" s="11">
        <v>2</v>
      </c>
      <c r="C21" s="2" t="s">
        <v>269</v>
      </c>
      <c r="D21" s="2">
        <v>55</v>
      </c>
      <c r="E21" s="2" t="s">
        <v>263</v>
      </c>
      <c r="F21" s="2" t="s">
        <v>75</v>
      </c>
      <c r="G21" s="2" t="s">
        <v>76</v>
      </c>
      <c r="H21" s="2" t="s">
        <v>68</v>
      </c>
      <c r="I21" s="27">
        <v>26534</v>
      </c>
      <c r="J21" s="2" t="s">
        <v>138</v>
      </c>
      <c r="K21" s="1">
        <v>80.3</v>
      </c>
      <c r="L21" s="2">
        <v>55</v>
      </c>
      <c r="M21" s="2">
        <v>37</v>
      </c>
      <c r="N21" s="2">
        <f t="shared" si="0"/>
        <v>2035</v>
      </c>
      <c r="O21" s="14">
        <f t="shared" si="1"/>
        <v>25.34246575342466</v>
      </c>
      <c r="P21" s="2" t="s">
        <v>188</v>
      </c>
      <c r="Q21" s="101">
        <v>5</v>
      </c>
    </row>
    <row r="22" spans="1:17" ht="12.75">
      <c r="A22" s="100">
        <v>12</v>
      </c>
      <c r="B22" s="11">
        <v>1</v>
      </c>
      <c r="C22" s="2" t="s">
        <v>269</v>
      </c>
      <c r="D22" s="2">
        <v>55</v>
      </c>
      <c r="E22" s="2" t="s">
        <v>93</v>
      </c>
      <c r="F22" s="2" t="s">
        <v>101</v>
      </c>
      <c r="G22" s="2" t="s">
        <v>76</v>
      </c>
      <c r="H22" s="2" t="s">
        <v>68</v>
      </c>
      <c r="I22" s="27">
        <v>21851</v>
      </c>
      <c r="J22" s="2" t="s">
        <v>72</v>
      </c>
      <c r="K22" s="1">
        <v>96.65</v>
      </c>
      <c r="L22" s="2">
        <v>55</v>
      </c>
      <c r="M22" s="2">
        <v>105</v>
      </c>
      <c r="N22" s="2">
        <f t="shared" si="0"/>
        <v>5775</v>
      </c>
      <c r="O22" s="14">
        <f t="shared" si="1"/>
        <v>59.75168132436627</v>
      </c>
      <c r="P22" s="2"/>
      <c r="Q22" s="101"/>
    </row>
    <row r="23" spans="1:17" ht="12.75">
      <c r="A23" s="100">
        <v>12</v>
      </c>
      <c r="B23" s="11">
        <v>1</v>
      </c>
      <c r="C23" s="2" t="s">
        <v>269</v>
      </c>
      <c r="D23" s="2">
        <v>75</v>
      </c>
      <c r="E23" s="2" t="s">
        <v>100</v>
      </c>
      <c r="F23" s="2" t="s">
        <v>403</v>
      </c>
      <c r="G23" s="2" t="s">
        <v>76</v>
      </c>
      <c r="H23" s="2" t="s">
        <v>68</v>
      </c>
      <c r="I23" s="27">
        <v>31153</v>
      </c>
      <c r="J23" s="2" t="s">
        <v>69</v>
      </c>
      <c r="K23" s="1">
        <v>89.45</v>
      </c>
      <c r="L23" s="2">
        <v>75</v>
      </c>
      <c r="M23" s="2">
        <v>60</v>
      </c>
      <c r="N23" s="2">
        <f t="shared" si="0"/>
        <v>4500</v>
      </c>
      <c r="O23" s="14">
        <f t="shared" si="1"/>
        <v>50.30743432084964</v>
      </c>
      <c r="P23" s="2" t="s">
        <v>382</v>
      </c>
      <c r="Q23" s="101">
        <v>12</v>
      </c>
    </row>
    <row r="24" spans="1:17" ht="12.75">
      <c r="A24" s="100">
        <v>5</v>
      </c>
      <c r="B24" s="11">
        <v>2</v>
      </c>
      <c r="C24" s="2" t="s">
        <v>269</v>
      </c>
      <c r="D24" s="2">
        <v>75</v>
      </c>
      <c r="E24" s="2" t="s">
        <v>258</v>
      </c>
      <c r="F24" s="2" t="s">
        <v>75</v>
      </c>
      <c r="G24" s="2" t="s">
        <v>76</v>
      </c>
      <c r="H24" s="2" t="s">
        <v>68</v>
      </c>
      <c r="I24" s="27">
        <v>31284</v>
      </c>
      <c r="J24" s="2" t="s">
        <v>69</v>
      </c>
      <c r="K24" s="1">
        <v>88.7</v>
      </c>
      <c r="L24" s="2">
        <v>75</v>
      </c>
      <c r="M24" s="2">
        <v>45</v>
      </c>
      <c r="N24" s="2">
        <f t="shared" si="0"/>
        <v>3375</v>
      </c>
      <c r="O24" s="14">
        <f t="shared" si="1"/>
        <v>38.049605411499435</v>
      </c>
      <c r="P24" s="2" t="s">
        <v>206</v>
      </c>
      <c r="Q24" s="101">
        <v>5</v>
      </c>
    </row>
    <row r="25" spans="1:17" ht="12.75">
      <c r="A25" s="100">
        <v>12</v>
      </c>
      <c r="B25" s="11">
        <v>1</v>
      </c>
      <c r="C25" s="2" t="s">
        <v>269</v>
      </c>
      <c r="D25" s="2">
        <v>100</v>
      </c>
      <c r="E25" s="2" t="s">
        <v>340</v>
      </c>
      <c r="F25" s="2" t="s">
        <v>75</v>
      </c>
      <c r="G25" s="2" t="s">
        <v>76</v>
      </c>
      <c r="H25" s="2" t="s">
        <v>68</v>
      </c>
      <c r="I25" s="27">
        <v>34487</v>
      </c>
      <c r="J25" s="2" t="s">
        <v>69</v>
      </c>
      <c r="K25" s="1">
        <v>83.1</v>
      </c>
      <c r="L25" s="2">
        <v>100</v>
      </c>
      <c r="M25" s="2">
        <v>26</v>
      </c>
      <c r="N25" s="2">
        <f t="shared" si="0"/>
        <v>2600</v>
      </c>
      <c r="O25" s="14">
        <f t="shared" si="1"/>
        <v>31.287605294825514</v>
      </c>
      <c r="P25" s="2"/>
      <c r="Q25" s="101"/>
    </row>
    <row r="26" spans="1:17" ht="12.75">
      <c r="A26" s="100">
        <v>5</v>
      </c>
      <c r="B26" s="11">
        <v>2</v>
      </c>
      <c r="C26" s="2" t="s">
        <v>269</v>
      </c>
      <c r="D26" s="2">
        <v>100</v>
      </c>
      <c r="E26" s="2" t="s">
        <v>184</v>
      </c>
      <c r="F26" s="2" t="s">
        <v>104</v>
      </c>
      <c r="G26" s="2" t="s">
        <v>76</v>
      </c>
      <c r="H26" s="2" t="s">
        <v>68</v>
      </c>
      <c r="I26" s="27">
        <v>30102</v>
      </c>
      <c r="J26" s="2" t="s">
        <v>69</v>
      </c>
      <c r="K26" s="1">
        <v>122</v>
      </c>
      <c r="L26" s="2">
        <v>100</v>
      </c>
      <c r="M26" s="2">
        <v>33</v>
      </c>
      <c r="N26" s="2">
        <f t="shared" si="0"/>
        <v>3300</v>
      </c>
      <c r="O26" s="14">
        <f t="shared" si="1"/>
        <v>27.049180327868854</v>
      </c>
      <c r="P26" s="2"/>
      <c r="Q26" s="101"/>
    </row>
    <row r="27" spans="1:17" ht="12.75">
      <c r="A27" s="100">
        <v>3</v>
      </c>
      <c r="B27" s="11">
        <v>3</v>
      </c>
      <c r="C27" s="2" t="s">
        <v>269</v>
      </c>
      <c r="D27" s="2">
        <v>100</v>
      </c>
      <c r="E27" s="2" t="s">
        <v>264</v>
      </c>
      <c r="F27" s="2" t="s">
        <v>265</v>
      </c>
      <c r="G27" s="2" t="s">
        <v>76</v>
      </c>
      <c r="H27" s="2" t="s">
        <v>68</v>
      </c>
      <c r="I27" s="27">
        <v>24373</v>
      </c>
      <c r="J27" s="2" t="s">
        <v>69</v>
      </c>
      <c r="K27" s="1">
        <v>88.6</v>
      </c>
      <c r="L27" s="2">
        <v>100</v>
      </c>
      <c r="M27" s="2">
        <v>22</v>
      </c>
      <c r="N27" s="2">
        <f t="shared" si="0"/>
        <v>2200</v>
      </c>
      <c r="O27" s="14">
        <f t="shared" si="1"/>
        <v>24.830699774266368</v>
      </c>
      <c r="P27" s="2" t="s">
        <v>402</v>
      </c>
      <c r="Q27" s="101">
        <v>3</v>
      </c>
    </row>
    <row r="28" spans="1:17" ht="12.75">
      <c r="A28" s="100"/>
      <c r="B28" s="26"/>
      <c r="C28" s="2"/>
      <c r="D28" s="2"/>
      <c r="E28" s="95" t="s">
        <v>44</v>
      </c>
      <c r="F28" s="2"/>
      <c r="G28" s="2"/>
      <c r="H28" s="2"/>
      <c r="I28" s="27"/>
      <c r="J28" s="2"/>
      <c r="K28" s="1"/>
      <c r="L28" s="2"/>
      <c r="M28" s="2"/>
      <c r="N28" s="2"/>
      <c r="O28" s="14"/>
      <c r="P28" s="2"/>
      <c r="Q28" s="101"/>
    </row>
    <row r="29" spans="1:17" ht="12.75">
      <c r="A29" s="100">
        <v>12</v>
      </c>
      <c r="B29" s="11">
        <v>1</v>
      </c>
      <c r="C29" s="2" t="s">
        <v>44</v>
      </c>
      <c r="D29" s="2">
        <v>55</v>
      </c>
      <c r="E29" s="2" t="s">
        <v>233</v>
      </c>
      <c r="F29" s="2" t="s">
        <v>75</v>
      </c>
      <c r="G29" s="2" t="s">
        <v>76</v>
      </c>
      <c r="H29" s="2" t="s">
        <v>68</v>
      </c>
      <c r="I29" s="27">
        <v>29858</v>
      </c>
      <c r="J29" s="2" t="s">
        <v>69</v>
      </c>
      <c r="K29" s="1">
        <v>88.1</v>
      </c>
      <c r="L29" s="2">
        <v>55</v>
      </c>
      <c r="M29" s="2">
        <v>53</v>
      </c>
      <c r="N29" s="2">
        <f>M29*L29</f>
        <v>2915</v>
      </c>
      <c r="O29" s="14">
        <f>L29*M29/K29</f>
        <v>33.08740068104427</v>
      </c>
      <c r="P29" s="2"/>
      <c r="Q29" s="101"/>
    </row>
    <row r="30" spans="1:17" ht="12.75">
      <c r="A30" s="100">
        <v>12</v>
      </c>
      <c r="B30" s="11">
        <v>1</v>
      </c>
      <c r="C30" s="2" t="s">
        <v>44</v>
      </c>
      <c r="D30" s="2">
        <v>55</v>
      </c>
      <c r="E30" s="2" t="s">
        <v>93</v>
      </c>
      <c r="F30" s="2" t="s">
        <v>101</v>
      </c>
      <c r="G30" s="2" t="s">
        <v>76</v>
      </c>
      <c r="H30" s="2" t="s">
        <v>68</v>
      </c>
      <c r="I30" s="27">
        <v>21851</v>
      </c>
      <c r="J30" s="2" t="s">
        <v>72</v>
      </c>
      <c r="K30" s="1">
        <v>96.65</v>
      </c>
      <c r="L30" s="2">
        <v>55</v>
      </c>
      <c r="M30" s="2">
        <v>105</v>
      </c>
      <c r="N30" s="2">
        <f aca="true" t="shared" si="2" ref="N30:N38">M30*L30</f>
        <v>5775</v>
      </c>
      <c r="O30" s="14">
        <f aca="true" t="shared" si="3" ref="O30:O38">N30/K30</f>
        <v>59.75168132436627</v>
      </c>
      <c r="P30" s="2"/>
      <c r="Q30" s="101"/>
    </row>
    <row r="31" spans="1:17" ht="12.75">
      <c r="A31" s="100">
        <v>12</v>
      </c>
      <c r="B31" s="11">
        <v>1</v>
      </c>
      <c r="C31" s="2" t="s">
        <v>44</v>
      </c>
      <c r="D31" s="2">
        <v>75</v>
      </c>
      <c r="E31" s="2" t="s">
        <v>350</v>
      </c>
      <c r="F31" s="2" t="s">
        <v>67</v>
      </c>
      <c r="G31" s="2" t="s">
        <v>67</v>
      </c>
      <c r="H31" s="2" t="s">
        <v>68</v>
      </c>
      <c r="I31" s="27">
        <v>30451</v>
      </c>
      <c r="J31" s="2" t="s">
        <v>69</v>
      </c>
      <c r="K31" s="1">
        <v>103.2</v>
      </c>
      <c r="L31" s="2">
        <v>75</v>
      </c>
      <c r="M31" s="2">
        <v>40</v>
      </c>
      <c r="N31" s="2">
        <f t="shared" si="2"/>
        <v>3000</v>
      </c>
      <c r="O31" s="14">
        <f t="shared" si="3"/>
        <v>29.069767441860463</v>
      </c>
      <c r="P31" s="2"/>
      <c r="Q31" s="101"/>
    </row>
    <row r="32" spans="1:17" ht="12.75">
      <c r="A32" s="100">
        <v>12</v>
      </c>
      <c r="B32" s="11">
        <v>1</v>
      </c>
      <c r="C32" s="2" t="s">
        <v>44</v>
      </c>
      <c r="D32" s="2">
        <v>75</v>
      </c>
      <c r="E32" s="2" t="s">
        <v>266</v>
      </c>
      <c r="F32" s="2" t="s">
        <v>75</v>
      </c>
      <c r="G32" s="2" t="s">
        <v>76</v>
      </c>
      <c r="H32" s="2" t="s">
        <v>68</v>
      </c>
      <c r="I32" s="27">
        <v>28895</v>
      </c>
      <c r="J32" s="2" t="s">
        <v>107</v>
      </c>
      <c r="K32" s="1">
        <v>87.5</v>
      </c>
      <c r="L32" s="2">
        <v>75</v>
      </c>
      <c r="M32" s="2">
        <v>44</v>
      </c>
      <c r="N32" s="2">
        <f t="shared" si="2"/>
        <v>3300</v>
      </c>
      <c r="O32" s="14">
        <f t="shared" si="3"/>
        <v>37.714285714285715</v>
      </c>
      <c r="P32" s="2" t="s">
        <v>188</v>
      </c>
      <c r="Q32" s="101">
        <v>12</v>
      </c>
    </row>
    <row r="33" spans="1:17" ht="12.75">
      <c r="A33" s="100">
        <v>12</v>
      </c>
      <c r="B33" s="11">
        <v>1</v>
      </c>
      <c r="C33" s="2" t="s">
        <v>44</v>
      </c>
      <c r="D33" s="2">
        <v>75</v>
      </c>
      <c r="E33" s="2" t="s">
        <v>267</v>
      </c>
      <c r="F33" s="2" t="s">
        <v>268</v>
      </c>
      <c r="G33" s="2" t="s">
        <v>76</v>
      </c>
      <c r="H33" s="2" t="s">
        <v>68</v>
      </c>
      <c r="I33" s="27">
        <v>25847</v>
      </c>
      <c r="J33" s="2" t="s">
        <v>138</v>
      </c>
      <c r="K33" s="1">
        <v>110.25</v>
      </c>
      <c r="L33" s="2">
        <v>75</v>
      </c>
      <c r="M33" s="2">
        <v>19</v>
      </c>
      <c r="N33" s="2">
        <f>M33*L33</f>
        <v>1425</v>
      </c>
      <c r="O33" s="14">
        <f t="shared" si="3"/>
        <v>12.92517006802721</v>
      </c>
      <c r="P33" s="2"/>
      <c r="Q33" s="101"/>
    </row>
    <row r="34" spans="1:17" ht="12.75">
      <c r="A34" s="100">
        <v>12</v>
      </c>
      <c r="B34" s="11">
        <v>1</v>
      </c>
      <c r="C34" s="2" t="s">
        <v>44</v>
      </c>
      <c r="D34" s="2">
        <v>100</v>
      </c>
      <c r="E34" s="2" t="s">
        <v>174</v>
      </c>
      <c r="F34" s="2" t="s">
        <v>104</v>
      </c>
      <c r="G34" s="2" t="s">
        <v>76</v>
      </c>
      <c r="H34" s="2" t="s">
        <v>68</v>
      </c>
      <c r="I34" s="27">
        <v>28993</v>
      </c>
      <c r="J34" s="2" t="s">
        <v>69</v>
      </c>
      <c r="K34" s="1">
        <v>99.15</v>
      </c>
      <c r="L34" s="2">
        <v>100</v>
      </c>
      <c r="M34" s="2">
        <v>37</v>
      </c>
      <c r="N34" s="2">
        <f t="shared" si="2"/>
        <v>3700</v>
      </c>
      <c r="O34" s="14">
        <f t="shared" si="3"/>
        <v>37.31719616742309</v>
      </c>
      <c r="P34" s="2"/>
      <c r="Q34" s="101"/>
    </row>
    <row r="35" spans="1:17" ht="12.75">
      <c r="A35" s="100">
        <v>5</v>
      </c>
      <c r="B35" s="2">
        <v>2</v>
      </c>
      <c r="C35" s="2" t="s">
        <v>44</v>
      </c>
      <c r="D35" s="2">
        <v>100</v>
      </c>
      <c r="E35" s="2" t="s">
        <v>254</v>
      </c>
      <c r="F35" s="2" t="s">
        <v>75</v>
      </c>
      <c r="G35" s="2" t="s">
        <v>76</v>
      </c>
      <c r="H35" s="2" t="s">
        <v>68</v>
      </c>
      <c r="I35" s="27">
        <v>31718</v>
      </c>
      <c r="J35" s="2" t="s">
        <v>69</v>
      </c>
      <c r="K35" s="1">
        <v>72.9</v>
      </c>
      <c r="L35" s="2">
        <v>75</v>
      </c>
      <c r="M35" s="2">
        <v>23</v>
      </c>
      <c r="N35" s="2">
        <f t="shared" si="2"/>
        <v>1725</v>
      </c>
      <c r="O35" s="14">
        <f t="shared" si="3"/>
        <v>23.662551440329217</v>
      </c>
      <c r="P35" s="2" t="s">
        <v>188</v>
      </c>
      <c r="Q35" s="101">
        <v>5</v>
      </c>
    </row>
    <row r="36" spans="1:17" ht="12.75">
      <c r="A36" s="100">
        <v>3</v>
      </c>
      <c r="B36" s="11">
        <v>3</v>
      </c>
      <c r="C36" s="2" t="s">
        <v>44</v>
      </c>
      <c r="D36" s="2">
        <v>100</v>
      </c>
      <c r="E36" s="2" t="s">
        <v>147</v>
      </c>
      <c r="F36" s="2" t="s">
        <v>136</v>
      </c>
      <c r="G36" s="2" t="s">
        <v>136</v>
      </c>
      <c r="H36" s="2" t="s">
        <v>68</v>
      </c>
      <c r="I36" s="27">
        <v>29801</v>
      </c>
      <c r="J36" s="2" t="s">
        <v>69</v>
      </c>
      <c r="K36" s="1">
        <v>92.8</v>
      </c>
      <c r="L36" s="2">
        <v>100</v>
      </c>
      <c r="M36" s="2">
        <v>16</v>
      </c>
      <c r="N36" s="2">
        <f t="shared" si="2"/>
        <v>1600</v>
      </c>
      <c r="O36" s="14">
        <f t="shared" si="3"/>
        <v>17.24137931034483</v>
      </c>
      <c r="P36" s="2" t="s">
        <v>148</v>
      </c>
      <c r="Q36" s="101">
        <v>3</v>
      </c>
    </row>
    <row r="37" spans="1:17" ht="12.75">
      <c r="A37" s="100">
        <v>2</v>
      </c>
      <c r="B37" s="11">
        <v>4</v>
      </c>
      <c r="C37" s="2" t="s">
        <v>44</v>
      </c>
      <c r="D37" s="2">
        <v>100</v>
      </c>
      <c r="E37" s="2" t="s">
        <v>127</v>
      </c>
      <c r="F37" s="2" t="s">
        <v>104</v>
      </c>
      <c r="G37" s="2" t="s">
        <v>76</v>
      </c>
      <c r="H37" s="2" t="s">
        <v>68</v>
      </c>
      <c r="I37" s="27">
        <v>27563</v>
      </c>
      <c r="J37" s="2" t="s">
        <v>69</v>
      </c>
      <c r="K37" s="1">
        <v>120.1</v>
      </c>
      <c r="L37" s="2">
        <v>100</v>
      </c>
      <c r="M37" s="2">
        <v>19</v>
      </c>
      <c r="N37" s="2">
        <f t="shared" si="2"/>
        <v>1900</v>
      </c>
      <c r="O37" s="14">
        <f t="shared" si="3"/>
        <v>15.82014987510408</v>
      </c>
      <c r="P37" s="2"/>
      <c r="Q37" s="101"/>
    </row>
    <row r="38" spans="1:17" ht="13.5" thickBot="1">
      <c r="A38" s="103">
        <v>12</v>
      </c>
      <c r="B38" s="111">
        <v>1</v>
      </c>
      <c r="C38" s="104" t="s">
        <v>44</v>
      </c>
      <c r="D38" s="104">
        <v>125</v>
      </c>
      <c r="E38" s="104" t="s">
        <v>350</v>
      </c>
      <c r="F38" s="104" t="s">
        <v>67</v>
      </c>
      <c r="G38" s="104" t="s">
        <v>67</v>
      </c>
      <c r="H38" s="104" t="s">
        <v>68</v>
      </c>
      <c r="I38" s="105">
        <v>30451</v>
      </c>
      <c r="J38" s="104" t="s">
        <v>69</v>
      </c>
      <c r="K38" s="107">
        <v>103.2</v>
      </c>
      <c r="L38" s="104">
        <v>125</v>
      </c>
      <c r="M38" s="104">
        <v>13</v>
      </c>
      <c r="N38" s="104">
        <f t="shared" si="2"/>
        <v>1625</v>
      </c>
      <c r="O38" s="108">
        <f t="shared" si="3"/>
        <v>15.746124031007751</v>
      </c>
      <c r="P38" s="104"/>
      <c r="Q38" s="113"/>
    </row>
    <row r="41" spans="1:33" ht="12.75">
      <c r="A41" s="165" t="s">
        <v>429</v>
      </c>
      <c r="B41" s="7"/>
      <c r="F41" s="165" t="s">
        <v>431</v>
      </c>
      <c r="J41" s="8"/>
      <c r="K41" s="12"/>
      <c r="M41" s="3"/>
      <c r="N41" s="3"/>
      <c r="O41" s="7"/>
      <c r="P41" s="10"/>
      <c r="Q41" s="22"/>
      <c r="V41" s="10"/>
      <c r="W41" s="22"/>
      <c r="X41" s="10"/>
      <c r="Y41" s="12"/>
      <c r="AA41" s="3"/>
      <c r="AD41" s="10"/>
      <c r="AE41" s="22"/>
      <c r="AF41" s="10"/>
      <c r="AG41" s="12"/>
    </row>
    <row r="42" spans="1:33" ht="12.75">
      <c r="A42" s="165" t="s">
        <v>430</v>
      </c>
      <c r="B42" s="7"/>
      <c r="F42" s="165" t="s">
        <v>432</v>
      </c>
      <c r="J42" s="8"/>
      <c r="K42" s="12"/>
      <c r="M42" s="3"/>
      <c r="N42" s="3"/>
      <c r="O42" s="7"/>
      <c r="P42" s="10"/>
      <c r="Q42" s="22"/>
      <c r="V42" s="10"/>
      <c r="W42" s="22"/>
      <c r="X42" s="10"/>
      <c r="Y42" s="12"/>
      <c r="AA42" s="3"/>
      <c r="AD42" s="10"/>
      <c r="AE42" s="22"/>
      <c r="AF42" s="10"/>
      <c r="AG42" s="12"/>
    </row>
    <row r="43" spans="1:33" ht="12.75">
      <c r="A43" s="165" t="s">
        <v>433</v>
      </c>
      <c r="B43" s="7"/>
      <c r="F43" s="165" t="s">
        <v>434</v>
      </c>
      <c r="J43" s="8"/>
      <c r="K43" s="12"/>
      <c r="M43" s="3"/>
      <c r="N43" s="3"/>
      <c r="O43" s="7"/>
      <c r="P43" s="10"/>
      <c r="Q43" s="22"/>
      <c r="V43" s="10"/>
      <c r="W43" s="22"/>
      <c r="X43" s="10"/>
      <c r="Y43" s="12"/>
      <c r="AA43" s="3"/>
      <c r="AD43" s="10"/>
      <c r="AE43" s="22"/>
      <c r="AF43" s="10"/>
      <c r="AG43" s="12"/>
    </row>
    <row r="44" spans="1:33" ht="12.75">
      <c r="A44" s="165" t="s">
        <v>435</v>
      </c>
      <c r="B44" s="7"/>
      <c r="F44" s="165" t="s">
        <v>436</v>
      </c>
      <c r="J44" s="8"/>
      <c r="K44" s="12"/>
      <c r="M44" s="3"/>
      <c r="N44" s="3"/>
      <c r="O44" s="7"/>
      <c r="P44" s="10"/>
      <c r="Q44" s="22"/>
      <c r="V44" s="10"/>
      <c r="W44" s="22"/>
      <c r="X44" s="10"/>
      <c r="Y44" s="12"/>
      <c r="AA44" s="3"/>
      <c r="AD44" s="10"/>
      <c r="AE44" s="22"/>
      <c r="AF44" s="10"/>
      <c r="AG44" s="12"/>
    </row>
    <row r="45" spans="1:33" ht="12.75">
      <c r="A45" s="165" t="s">
        <v>437</v>
      </c>
      <c r="B45" s="7"/>
      <c r="F45" s="165" t="s">
        <v>438</v>
      </c>
      <c r="J45" s="8"/>
      <c r="K45" s="12"/>
      <c r="M45" s="3"/>
      <c r="N45" s="3"/>
      <c r="O45" s="7"/>
      <c r="P45" s="10"/>
      <c r="Q45" s="22"/>
      <c r="V45" s="10"/>
      <c r="W45" s="22"/>
      <c r="X45" s="10"/>
      <c r="Y45" s="12"/>
      <c r="AA45" s="3"/>
      <c r="AD45" s="10"/>
      <c r="AE45" s="22"/>
      <c r="AF45" s="10"/>
      <c r="AG45" s="12"/>
    </row>
    <row r="46" spans="1:33" ht="12.75">
      <c r="A46" s="165" t="s">
        <v>439</v>
      </c>
      <c r="B46" s="7"/>
      <c r="F46" s="165" t="s">
        <v>440</v>
      </c>
      <c r="J46" s="8"/>
      <c r="K46" s="12"/>
      <c r="M46" s="3"/>
      <c r="N46" s="3"/>
      <c r="O46" s="7"/>
      <c r="P46" s="10"/>
      <c r="Q46" s="22"/>
      <c r="V46" s="10"/>
      <c r="W46" s="22"/>
      <c r="X46" s="10"/>
      <c r="Y46" s="12"/>
      <c r="AA46" s="3"/>
      <c r="AD46" s="10"/>
      <c r="AE46" s="22"/>
      <c r="AF46" s="10"/>
      <c r="AG46" s="12"/>
    </row>
    <row r="47" spans="1:33" ht="12.75">
      <c r="A47" s="165" t="s">
        <v>442</v>
      </c>
      <c r="B47" s="7"/>
      <c r="F47" s="165" t="s">
        <v>441</v>
      </c>
      <c r="J47" s="8"/>
      <c r="K47" s="12"/>
      <c r="M47" s="3"/>
      <c r="N47" s="3"/>
      <c r="O47" s="7"/>
      <c r="P47" s="10"/>
      <c r="Q47" s="22"/>
      <c r="V47" s="10"/>
      <c r="W47" s="22"/>
      <c r="X47" s="10"/>
      <c r="Y47" s="12"/>
      <c r="AA47" s="3"/>
      <c r="AD47" s="10"/>
      <c r="AE47" s="22"/>
      <c r="AF47" s="10"/>
      <c r="AG47" s="12"/>
    </row>
    <row r="48" spans="1:33" ht="12.75">
      <c r="A48" s="165" t="s">
        <v>443</v>
      </c>
      <c r="B48" s="7"/>
      <c r="F48" s="165" t="s">
        <v>447</v>
      </c>
      <c r="J48" s="8"/>
      <c r="K48" s="12"/>
      <c r="M48" s="3"/>
      <c r="N48" s="3"/>
      <c r="O48" s="7"/>
      <c r="P48" s="10"/>
      <c r="Q48" s="22"/>
      <c r="V48" s="10"/>
      <c r="W48" s="22"/>
      <c r="X48" s="10"/>
      <c r="Y48" s="12"/>
      <c r="AA48" s="3"/>
      <c r="AD48" s="10"/>
      <c r="AE48" s="22"/>
      <c r="AF48" s="10"/>
      <c r="AG48" s="12"/>
    </row>
    <row r="49" spans="1:33" ht="12.75">
      <c r="A49" s="165" t="s">
        <v>444</v>
      </c>
      <c r="B49" s="7"/>
      <c r="F49" s="165" t="s">
        <v>445</v>
      </c>
      <c r="J49" s="8"/>
      <c r="K49" s="12"/>
      <c r="M49" s="3"/>
      <c r="N49" s="3"/>
      <c r="O49" s="7"/>
      <c r="P49" s="10"/>
      <c r="Q49" s="22"/>
      <c r="V49" s="10"/>
      <c r="W49" s="22"/>
      <c r="X49" s="10"/>
      <c r="Y49" s="12"/>
      <c r="AA49" s="3"/>
      <c r="AD49" s="10"/>
      <c r="AE49" s="22"/>
      <c r="AF49" s="10"/>
      <c r="AG49" s="12"/>
    </row>
    <row r="50" spans="1:33" ht="12.75">
      <c r="A50" s="165" t="s">
        <v>446</v>
      </c>
      <c r="B50" s="7"/>
      <c r="F50" s="165" t="s">
        <v>448</v>
      </c>
      <c r="J50" s="8"/>
      <c r="K50" s="12"/>
      <c r="M50" s="3"/>
      <c r="N50" s="3"/>
      <c r="O50" s="7"/>
      <c r="P50" s="10"/>
      <c r="Q50" s="22"/>
      <c r="V50" s="10"/>
      <c r="W50" s="22"/>
      <c r="X50" s="10"/>
      <c r="Y50" s="12"/>
      <c r="AA50" s="3"/>
      <c r="AD50" s="10"/>
      <c r="AE50" s="22"/>
      <c r="AF50" s="10"/>
      <c r="AG50" s="12"/>
    </row>
  </sheetData>
  <sheetProtection/>
  <mergeCells count="14">
    <mergeCell ref="J4:J5"/>
    <mergeCell ref="L4:O4"/>
    <mergeCell ref="P4:P5"/>
    <mergeCell ref="Q4:Q5"/>
    <mergeCell ref="K4:K5"/>
    <mergeCell ref="H4:H5"/>
    <mergeCell ref="D4:D5"/>
    <mergeCell ref="E4:E5"/>
    <mergeCell ref="F4:F5"/>
    <mergeCell ref="G4:G5"/>
    <mergeCell ref="A4:A5"/>
    <mergeCell ref="I4:I5"/>
    <mergeCell ref="B4:B5"/>
    <mergeCell ref="C4:C5"/>
  </mergeCells>
  <printOptions/>
  <pageMargins left="0.25" right="0.25" top="0.75" bottom="0.75" header="0.3" footer="0.3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A4" sqref="A4:A5"/>
    </sheetView>
  </sheetViews>
  <sheetFormatPr defaultColWidth="9.00390625" defaultRowHeight="12.75"/>
  <cols>
    <col min="2" max="2" width="7.375" style="0" customWidth="1"/>
    <col min="3" max="3" width="7.75390625" style="0" customWidth="1"/>
    <col min="4" max="4" width="21.375" style="0" customWidth="1"/>
    <col min="5" max="6" width="15.125" style="0" customWidth="1"/>
    <col min="7" max="7" width="21.125" style="0" customWidth="1"/>
    <col min="9" max="9" width="11.75390625" style="0" customWidth="1"/>
    <col min="10" max="10" width="12.625" style="0" customWidth="1"/>
    <col min="11" max="11" width="8.25390625" style="0" customWidth="1"/>
    <col min="12" max="14" width="6.75390625" style="0" customWidth="1"/>
    <col min="15" max="15" width="6.625" style="0" customWidth="1"/>
    <col min="16" max="16" width="7.375" style="0" customWidth="1"/>
    <col min="17" max="18" width="7.125" style="0" customWidth="1"/>
    <col min="19" max="19" width="7.25390625" style="0" customWidth="1"/>
    <col min="20" max="20" width="7.375" style="0" customWidth="1"/>
    <col min="21" max="21" width="7.75390625" style="0" customWidth="1"/>
    <col min="22" max="22" width="8.125" style="0" customWidth="1"/>
    <col min="23" max="23" width="18.375" style="0" customWidth="1"/>
  </cols>
  <sheetData>
    <row r="1" spans="2:20" s="7" customFormat="1" ht="24.75" customHeight="1">
      <c r="B1" s="52" t="s">
        <v>45</v>
      </c>
      <c r="C1" s="4"/>
      <c r="D1" s="6"/>
      <c r="F1" s="5"/>
      <c r="G1" s="36"/>
      <c r="H1" s="4"/>
      <c r="I1" s="15"/>
      <c r="J1" s="4"/>
      <c r="K1" s="4"/>
      <c r="L1" s="4"/>
      <c r="M1" s="12"/>
      <c r="O1" s="3"/>
      <c r="Q1" s="10"/>
      <c r="R1" s="22"/>
      <c r="S1" s="10"/>
      <c r="T1" s="12"/>
    </row>
    <row r="2" spans="2:19" s="7" customFormat="1" ht="20.25">
      <c r="B2" s="39" t="s">
        <v>59</v>
      </c>
      <c r="C2" s="6"/>
      <c r="E2" s="5"/>
      <c r="F2" s="36"/>
      <c r="G2" s="4"/>
      <c r="H2" s="15"/>
      <c r="I2" s="15"/>
      <c r="J2" s="4"/>
      <c r="K2" s="6"/>
      <c r="L2" s="4"/>
      <c r="N2" s="3"/>
      <c r="P2" s="10"/>
      <c r="Q2" s="22"/>
      <c r="R2" s="10"/>
      <c r="S2" s="12"/>
    </row>
    <row r="3" ht="13.5" thickBot="1">
      <c r="A3" s="127"/>
    </row>
    <row r="4" spans="1:24" s="56" customFormat="1" ht="12.75" customHeight="1">
      <c r="A4" s="230" t="s">
        <v>352</v>
      </c>
      <c r="B4" s="250" t="s">
        <v>8</v>
      </c>
      <c r="C4" s="250" t="s">
        <v>2</v>
      </c>
      <c r="D4" s="250" t="s">
        <v>3</v>
      </c>
      <c r="E4" s="250" t="s">
        <v>19</v>
      </c>
      <c r="F4" s="253" t="s">
        <v>54</v>
      </c>
      <c r="G4" s="250" t="s">
        <v>10</v>
      </c>
      <c r="H4" s="250" t="s">
        <v>11</v>
      </c>
      <c r="I4" s="250" t="s">
        <v>7</v>
      </c>
      <c r="J4" s="250" t="s">
        <v>4</v>
      </c>
      <c r="K4" s="257" t="s">
        <v>1</v>
      </c>
      <c r="L4" s="252" t="s">
        <v>59</v>
      </c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0" t="s">
        <v>23</v>
      </c>
      <c r="X4" s="255" t="s">
        <v>351</v>
      </c>
    </row>
    <row r="5" spans="1:24" s="64" customFormat="1" ht="13.5" customHeight="1" thickBot="1">
      <c r="A5" s="228"/>
      <c r="B5" s="251"/>
      <c r="C5" s="251"/>
      <c r="D5" s="251"/>
      <c r="E5" s="251"/>
      <c r="F5" s="254"/>
      <c r="G5" s="251"/>
      <c r="H5" s="251"/>
      <c r="I5" s="251"/>
      <c r="J5" s="251"/>
      <c r="K5" s="258"/>
      <c r="L5" s="62">
        <v>1</v>
      </c>
      <c r="M5" s="63">
        <v>2</v>
      </c>
      <c r="N5" s="62">
        <v>3</v>
      </c>
      <c r="O5" s="63">
        <v>4</v>
      </c>
      <c r="P5" s="62">
        <v>5</v>
      </c>
      <c r="Q5" s="62">
        <v>6</v>
      </c>
      <c r="R5" s="62">
        <v>7</v>
      </c>
      <c r="S5" s="63">
        <v>8</v>
      </c>
      <c r="T5" s="62">
        <v>9</v>
      </c>
      <c r="U5" s="62">
        <v>10</v>
      </c>
      <c r="V5" s="62" t="s">
        <v>6</v>
      </c>
      <c r="W5" s="251"/>
      <c r="X5" s="256"/>
    </row>
    <row r="6" spans="1:24" s="64" customFormat="1" ht="13.5" customHeight="1">
      <c r="A6" s="166"/>
      <c r="B6" s="65"/>
      <c r="C6" s="65"/>
      <c r="D6" s="66" t="s">
        <v>60</v>
      </c>
      <c r="E6" s="65"/>
      <c r="F6" s="65"/>
      <c r="G6" s="65"/>
      <c r="H6" s="65"/>
      <c r="I6" s="65"/>
      <c r="J6" s="65"/>
      <c r="K6" s="67"/>
      <c r="L6" s="68"/>
      <c r="M6" s="69"/>
      <c r="N6" s="68"/>
      <c r="O6" s="69"/>
      <c r="P6" s="68"/>
      <c r="Q6" s="68"/>
      <c r="R6" s="68"/>
      <c r="S6" s="69"/>
      <c r="T6" s="68"/>
      <c r="U6" s="68"/>
      <c r="V6" s="68"/>
      <c r="W6" s="65"/>
      <c r="X6" s="167"/>
    </row>
    <row r="7" spans="1:24" s="56" customFormat="1" ht="12.75">
      <c r="A7" s="170">
        <v>12</v>
      </c>
      <c r="B7" s="57">
        <v>1</v>
      </c>
      <c r="C7" s="57">
        <v>80</v>
      </c>
      <c r="D7" s="57" t="s">
        <v>87</v>
      </c>
      <c r="E7" s="57" t="s">
        <v>88</v>
      </c>
      <c r="F7" s="57" t="s">
        <v>88</v>
      </c>
      <c r="G7" s="57" t="s">
        <v>76</v>
      </c>
      <c r="H7" s="57" t="s">
        <v>68</v>
      </c>
      <c r="I7" s="75">
        <v>34402</v>
      </c>
      <c r="J7" s="76" t="s">
        <v>69</v>
      </c>
      <c r="K7" s="77">
        <v>76.2</v>
      </c>
      <c r="L7" s="128">
        <v>55</v>
      </c>
      <c r="M7" s="128">
        <v>57.5</v>
      </c>
      <c r="N7" s="128"/>
      <c r="O7" s="128"/>
      <c r="P7" s="128"/>
      <c r="Q7" s="128"/>
      <c r="R7" s="128"/>
      <c r="S7" s="128"/>
      <c r="T7" s="129"/>
      <c r="U7" s="128"/>
      <c r="V7" s="129">
        <v>57.5</v>
      </c>
      <c r="W7" s="57"/>
      <c r="X7" s="172"/>
    </row>
    <row r="8" spans="1:24" ht="12.75">
      <c r="A8" s="163">
        <v>12</v>
      </c>
      <c r="B8" s="57">
        <v>1</v>
      </c>
      <c r="C8" s="57">
        <v>100</v>
      </c>
      <c r="D8" s="57" t="s">
        <v>274</v>
      </c>
      <c r="E8" s="57" t="s">
        <v>75</v>
      </c>
      <c r="F8" s="57" t="s">
        <v>94</v>
      </c>
      <c r="G8" s="57" t="s">
        <v>76</v>
      </c>
      <c r="H8" s="57" t="s">
        <v>68</v>
      </c>
      <c r="I8" s="75">
        <v>34250</v>
      </c>
      <c r="J8" s="76" t="s">
        <v>69</v>
      </c>
      <c r="K8" s="77">
        <v>99.6</v>
      </c>
      <c r="L8" s="128">
        <v>75</v>
      </c>
      <c r="M8" s="130">
        <v>85</v>
      </c>
      <c r="N8" s="128"/>
      <c r="O8" s="128"/>
      <c r="P8" s="128"/>
      <c r="Q8" s="128"/>
      <c r="R8" s="128"/>
      <c r="S8" s="128"/>
      <c r="T8" s="129"/>
      <c r="U8" s="128"/>
      <c r="V8" s="129">
        <v>75</v>
      </c>
      <c r="W8" s="57"/>
      <c r="X8" s="172"/>
    </row>
    <row r="9" spans="1:24" ht="12.75">
      <c r="A9" s="163"/>
      <c r="B9" s="57"/>
      <c r="C9" s="57"/>
      <c r="D9" s="51" t="s">
        <v>61</v>
      </c>
      <c r="E9" s="57"/>
      <c r="F9" s="57"/>
      <c r="G9" s="57"/>
      <c r="H9" s="57"/>
      <c r="I9" s="75"/>
      <c r="J9" s="76"/>
      <c r="K9" s="77"/>
      <c r="L9" s="128"/>
      <c r="M9" s="128"/>
      <c r="N9" s="128"/>
      <c r="O9" s="128"/>
      <c r="P9" s="128"/>
      <c r="Q9" s="128"/>
      <c r="R9" s="128"/>
      <c r="S9" s="128"/>
      <c r="T9" s="129"/>
      <c r="U9" s="128"/>
      <c r="V9" s="129"/>
      <c r="W9" s="57"/>
      <c r="X9" s="172"/>
    </row>
    <row r="10" spans="1:24" ht="12.75">
      <c r="A10" s="163">
        <v>12</v>
      </c>
      <c r="B10" s="57">
        <v>1</v>
      </c>
      <c r="C10" s="57">
        <v>100</v>
      </c>
      <c r="D10" s="57" t="s">
        <v>274</v>
      </c>
      <c r="E10" s="57" t="s">
        <v>75</v>
      </c>
      <c r="F10" s="57" t="s">
        <v>94</v>
      </c>
      <c r="G10" s="57" t="s">
        <v>76</v>
      </c>
      <c r="H10" s="57" t="s">
        <v>68</v>
      </c>
      <c r="I10" s="75">
        <v>34250</v>
      </c>
      <c r="J10" s="76" t="s">
        <v>69</v>
      </c>
      <c r="K10" s="77">
        <v>99.6</v>
      </c>
      <c r="L10" s="128">
        <v>150</v>
      </c>
      <c r="M10" s="130">
        <v>160</v>
      </c>
      <c r="N10" s="128">
        <v>170</v>
      </c>
      <c r="O10" s="128">
        <v>180</v>
      </c>
      <c r="P10" s="128"/>
      <c r="Q10" s="128"/>
      <c r="R10" s="128"/>
      <c r="S10" s="128"/>
      <c r="T10" s="129"/>
      <c r="U10" s="128"/>
      <c r="V10" s="129">
        <v>180</v>
      </c>
      <c r="W10" s="57"/>
      <c r="X10" s="172"/>
    </row>
    <row r="11" spans="1:24" ht="12.75">
      <c r="A11" s="163"/>
      <c r="B11" s="57"/>
      <c r="C11" s="57"/>
      <c r="D11" s="51" t="s">
        <v>62</v>
      </c>
      <c r="E11" s="57"/>
      <c r="F11" s="57"/>
      <c r="G11" s="57"/>
      <c r="H11" s="57"/>
      <c r="I11" s="75"/>
      <c r="J11" s="76"/>
      <c r="K11" s="77"/>
      <c r="L11" s="128"/>
      <c r="M11" s="128"/>
      <c r="N11" s="128"/>
      <c r="O11" s="128"/>
      <c r="P11" s="128"/>
      <c r="Q11" s="128"/>
      <c r="R11" s="128"/>
      <c r="S11" s="128"/>
      <c r="T11" s="129"/>
      <c r="U11" s="128"/>
      <c r="V11" s="129"/>
      <c r="W11" s="57"/>
      <c r="X11" s="172"/>
    </row>
    <row r="12" spans="1:24" ht="12.75">
      <c r="A12" s="163">
        <v>12</v>
      </c>
      <c r="B12" s="57">
        <v>1</v>
      </c>
      <c r="C12" s="57">
        <v>80</v>
      </c>
      <c r="D12" s="57" t="s">
        <v>87</v>
      </c>
      <c r="E12" s="57" t="s">
        <v>88</v>
      </c>
      <c r="F12" s="57" t="s">
        <v>88</v>
      </c>
      <c r="G12" s="57" t="s">
        <v>76</v>
      </c>
      <c r="H12" s="57" t="s">
        <v>68</v>
      </c>
      <c r="I12" s="75">
        <v>34402</v>
      </c>
      <c r="J12" s="76" t="s">
        <v>69</v>
      </c>
      <c r="K12" s="77">
        <v>76.2</v>
      </c>
      <c r="L12" s="128">
        <v>15</v>
      </c>
      <c r="M12" s="128">
        <v>20</v>
      </c>
      <c r="N12" s="128">
        <v>22.5</v>
      </c>
      <c r="O12" s="130">
        <v>25</v>
      </c>
      <c r="P12" s="128"/>
      <c r="Q12" s="128"/>
      <c r="R12" s="128"/>
      <c r="S12" s="128"/>
      <c r="T12" s="129"/>
      <c r="U12" s="128"/>
      <c r="V12" s="129">
        <v>22.5</v>
      </c>
      <c r="W12" s="57"/>
      <c r="X12" s="172"/>
    </row>
    <row r="13" spans="1:24" ht="12.75">
      <c r="A13" s="163">
        <v>12</v>
      </c>
      <c r="B13" s="57">
        <v>1</v>
      </c>
      <c r="C13" s="57">
        <v>110</v>
      </c>
      <c r="D13" s="57" t="s">
        <v>154</v>
      </c>
      <c r="E13" s="57" t="s">
        <v>104</v>
      </c>
      <c r="F13" s="57" t="s">
        <v>94</v>
      </c>
      <c r="G13" s="57" t="s">
        <v>76</v>
      </c>
      <c r="H13" s="57" t="s">
        <v>68</v>
      </c>
      <c r="I13" s="75">
        <v>27760</v>
      </c>
      <c r="J13" s="76" t="s">
        <v>69</v>
      </c>
      <c r="K13" s="77">
        <v>101</v>
      </c>
      <c r="L13" s="128">
        <v>22.5</v>
      </c>
      <c r="M13" s="130">
        <v>25</v>
      </c>
      <c r="N13" s="128"/>
      <c r="O13" s="128"/>
      <c r="P13" s="128"/>
      <c r="Q13" s="128"/>
      <c r="R13" s="128"/>
      <c r="S13" s="128"/>
      <c r="T13" s="129"/>
      <c r="U13" s="128"/>
      <c r="V13" s="129">
        <v>22.5</v>
      </c>
      <c r="W13" s="57"/>
      <c r="X13" s="172"/>
    </row>
    <row r="14" spans="1:24" ht="12.75">
      <c r="A14" s="163"/>
      <c r="B14" s="57"/>
      <c r="C14" s="57"/>
      <c r="D14" s="51" t="s">
        <v>63</v>
      </c>
      <c r="E14" s="57"/>
      <c r="F14" s="57"/>
      <c r="G14" s="57"/>
      <c r="H14" s="57"/>
      <c r="I14" s="75"/>
      <c r="J14" s="76"/>
      <c r="K14" s="77"/>
      <c r="L14" s="128"/>
      <c r="M14" s="128"/>
      <c r="N14" s="128"/>
      <c r="O14" s="128"/>
      <c r="P14" s="128"/>
      <c r="Q14" s="128"/>
      <c r="R14" s="128"/>
      <c r="S14" s="128"/>
      <c r="T14" s="129"/>
      <c r="U14" s="128"/>
      <c r="V14" s="129"/>
      <c r="W14" s="57"/>
      <c r="X14" s="172"/>
    </row>
    <row r="15" spans="1:24" ht="12.75">
      <c r="A15" s="163">
        <v>12</v>
      </c>
      <c r="B15" s="57">
        <v>1</v>
      </c>
      <c r="C15" s="57">
        <v>110</v>
      </c>
      <c r="D15" s="57" t="s">
        <v>154</v>
      </c>
      <c r="E15" s="57" t="s">
        <v>104</v>
      </c>
      <c r="F15" s="57" t="s">
        <v>94</v>
      </c>
      <c r="G15" s="57" t="s">
        <v>76</v>
      </c>
      <c r="H15" s="57" t="s">
        <v>68</v>
      </c>
      <c r="I15" s="75">
        <v>27760</v>
      </c>
      <c r="J15" s="76" t="s">
        <v>69</v>
      </c>
      <c r="K15" s="77">
        <v>101</v>
      </c>
      <c r="L15" s="128">
        <v>60</v>
      </c>
      <c r="M15" s="128">
        <v>70</v>
      </c>
      <c r="N15" s="130">
        <v>80</v>
      </c>
      <c r="O15" s="128"/>
      <c r="P15" s="128"/>
      <c r="Q15" s="128"/>
      <c r="R15" s="128"/>
      <c r="S15" s="128"/>
      <c r="T15" s="129"/>
      <c r="U15" s="128"/>
      <c r="V15" s="129">
        <v>70</v>
      </c>
      <c r="W15" s="57"/>
      <c r="X15" s="172"/>
    </row>
    <row r="16" spans="1:24" ht="12.75">
      <c r="A16" s="163"/>
      <c r="B16" s="57"/>
      <c r="C16" s="57"/>
      <c r="D16" s="51" t="s">
        <v>64</v>
      </c>
      <c r="E16" s="57"/>
      <c r="F16" s="57"/>
      <c r="G16" s="57"/>
      <c r="H16" s="57"/>
      <c r="I16" s="75"/>
      <c r="J16" s="76"/>
      <c r="K16" s="77"/>
      <c r="L16" s="128"/>
      <c r="M16" s="128"/>
      <c r="N16" s="128"/>
      <c r="O16" s="128"/>
      <c r="P16" s="128"/>
      <c r="Q16" s="128"/>
      <c r="R16" s="128"/>
      <c r="S16" s="128"/>
      <c r="T16" s="129"/>
      <c r="U16" s="128"/>
      <c r="V16" s="129"/>
      <c r="W16" s="57"/>
      <c r="X16" s="172"/>
    </row>
    <row r="17" spans="1:24" ht="13.5" thickBot="1">
      <c r="A17" s="164">
        <v>12</v>
      </c>
      <c r="B17" s="174">
        <v>1</v>
      </c>
      <c r="C17" s="174">
        <v>100</v>
      </c>
      <c r="D17" s="174" t="s">
        <v>274</v>
      </c>
      <c r="E17" s="174" t="s">
        <v>75</v>
      </c>
      <c r="F17" s="174" t="s">
        <v>94</v>
      </c>
      <c r="G17" s="174" t="s">
        <v>76</v>
      </c>
      <c r="H17" s="174" t="s">
        <v>68</v>
      </c>
      <c r="I17" s="176">
        <v>34250</v>
      </c>
      <c r="J17" s="177" t="s">
        <v>69</v>
      </c>
      <c r="K17" s="178">
        <v>99.6</v>
      </c>
      <c r="L17" s="182">
        <v>70</v>
      </c>
      <c r="M17" s="182">
        <v>80</v>
      </c>
      <c r="N17" s="182">
        <v>90</v>
      </c>
      <c r="O17" s="182">
        <v>100</v>
      </c>
      <c r="P17" s="182"/>
      <c r="Q17" s="182"/>
      <c r="R17" s="182"/>
      <c r="S17" s="182"/>
      <c r="T17" s="183"/>
      <c r="U17" s="182"/>
      <c r="V17" s="183">
        <v>100</v>
      </c>
      <c r="W17" s="174"/>
      <c r="X17" s="181"/>
    </row>
    <row r="20" spans="1:33" s="7" customFormat="1" ht="12.75">
      <c r="A20" s="165" t="s">
        <v>429</v>
      </c>
      <c r="F20" s="165" t="s">
        <v>431</v>
      </c>
      <c r="J20" s="8"/>
      <c r="K20" s="12"/>
      <c r="M20" s="3"/>
      <c r="N20" s="3"/>
      <c r="P20" s="10"/>
      <c r="Q20" s="22"/>
      <c r="V20" s="10"/>
      <c r="W20" s="22"/>
      <c r="X20" s="10"/>
      <c r="Y20" s="12"/>
      <c r="AA20" s="3"/>
      <c r="AD20" s="10"/>
      <c r="AE20" s="22"/>
      <c r="AF20" s="10"/>
      <c r="AG20" s="12"/>
    </row>
    <row r="21" spans="1:33" s="7" customFormat="1" ht="12.75">
      <c r="A21" s="165" t="s">
        <v>430</v>
      </c>
      <c r="F21" s="165" t="s">
        <v>432</v>
      </c>
      <c r="J21" s="8"/>
      <c r="K21" s="12"/>
      <c r="M21" s="3"/>
      <c r="N21" s="3"/>
      <c r="P21" s="10"/>
      <c r="Q21" s="22"/>
      <c r="V21" s="10"/>
      <c r="W21" s="22"/>
      <c r="X21" s="10"/>
      <c r="Y21" s="12"/>
      <c r="AA21" s="3"/>
      <c r="AD21" s="10"/>
      <c r="AE21" s="22"/>
      <c r="AF21" s="10"/>
      <c r="AG21" s="12"/>
    </row>
    <row r="22" spans="1:33" s="7" customFormat="1" ht="12.75">
      <c r="A22" s="165" t="s">
        <v>433</v>
      </c>
      <c r="F22" s="165" t="s">
        <v>434</v>
      </c>
      <c r="J22" s="8"/>
      <c r="K22" s="12"/>
      <c r="M22" s="3"/>
      <c r="N22" s="3"/>
      <c r="P22" s="10"/>
      <c r="Q22" s="22"/>
      <c r="V22" s="10"/>
      <c r="W22" s="22"/>
      <c r="X22" s="10"/>
      <c r="Y22" s="12"/>
      <c r="AA22" s="3"/>
      <c r="AD22" s="10"/>
      <c r="AE22" s="22"/>
      <c r="AF22" s="10"/>
      <c r="AG22" s="12"/>
    </row>
    <row r="23" spans="1:33" s="7" customFormat="1" ht="12.75">
      <c r="A23" s="165" t="s">
        <v>435</v>
      </c>
      <c r="F23" s="165" t="s">
        <v>436</v>
      </c>
      <c r="J23" s="8"/>
      <c r="K23" s="12"/>
      <c r="M23" s="3"/>
      <c r="N23" s="3"/>
      <c r="P23" s="10"/>
      <c r="Q23" s="22"/>
      <c r="V23" s="10"/>
      <c r="W23" s="22"/>
      <c r="X23" s="10"/>
      <c r="Y23" s="12"/>
      <c r="AA23" s="3"/>
      <c r="AD23" s="10"/>
      <c r="AE23" s="22"/>
      <c r="AF23" s="10"/>
      <c r="AG23" s="12"/>
    </row>
    <row r="24" spans="1:33" s="7" customFormat="1" ht="12.75">
      <c r="A24" s="165" t="s">
        <v>437</v>
      </c>
      <c r="F24" s="165" t="s">
        <v>438</v>
      </c>
      <c r="J24" s="8"/>
      <c r="K24" s="12"/>
      <c r="M24" s="3"/>
      <c r="N24" s="3"/>
      <c r="P24" s="10"/>
      <c r="Q24" s="22"/>
      <c r="V24" s="10"/>
      <c r="W24" s="22"/>
      <c r="X24" s="10"/>
      <c r="Y24" s="12"/>
      <c r="AA24" s="3"/>
      <c r="AD24" s="10"/>
      <c r="AE24" s="22"/>
      <c r="AF24" s="10"/>
      <c r="AG24" s="12"/>
    </row>
    <row r="25" spans="1:33" s="7" customFormat="1" ht="12.75">
      <c r="A25" s="165" t="s">
        <v>439</v>
      </c>
      <c r="F25" s="165" t="s">
        <v>440</v>
      </c>
      <c r="J25" s="8"/>
      <c r="K25" s="12"/>
      <c r="M25" s="3"/>
      <c r="N25" s="3"/>
      <c r="P25" s="10"/>
      <c r="Q25" s="22"/>
      <c r="V25" s="10"/>
      <c r="W25" s="22"/>
      <c r="X25" s="10"/>
      <c r="Y25" s="12"/>
      <c r="AA25" s="3"/>
      <c r="AD25" s="10"/>
      <c r="AE25" s="22"/>
      <c r="AF25" s="10"/>
      <c r="AG25" s="12"/>
    </row>
    <row r="26" spans="1:33" s="7" customFormat="1" ht="12.75">
      <c r="A26" s="165" t="s">
        <v>442</v>
      </c>
      <c r="F26" s="165" t="s">
        <v>441</v>
      </c>
      <c r="J26" s="8"/>
      <c r="K26" s="12"/>
      <c r="M26" s="3"/>
      <c r="N26" s="3"/>
      <c r="P26" s="10"/>
      <c r="Q26" s="22"/>
      <c r="V26" s="10"/>
      <c r="W26" s="22"/>
      <c r="X26" s="10"/>
      <c r="Y26" s="12"/>
      <c r="AA26" s="3"/>
      <c r="AD26" s="10"/>
      <c r="AE26" s="22"/>
      <c r="AF26" s="10"/>
      <c r="AG26" s="12"/>
    </row>
    <row r="27" spans="1:33" s="7" customFormat="1" ht="12.75">
      <c r="A27" s="165" t="s">
        <v>443</v>
      </c>
      <c r="F27" s="165" t="s">
        <v>447</v>
      </c>
      <c r="J27" s="8"/>
      <c r="K27" s="12"/>
      <c r="M27" s="3"/>
      <c r="N27" s="3"/>
      <c r="P27" s="10"/>
      <c r="Q27" s="22"/>
      <c r="V27" s="10"/>
      <c r="W27" s="22"/>
      <c r="X27" s="10"/>
      <c r="Y27" s="12"/>
      <c r="AA27" s="3"/>
      <c r="AD27" s="10"/>
      <c r="AE27" s="22"/>
      <c r="AF27" s="10"/>
      <c r="AG27" s="12"/>
    </row>
    <row r="28" spans="1:33" s="7" customFormat="1" ht="12.75">
      <c r="A28" s="165" t="s">
        <v>444</v>
      </c>
      <c r="F28" s="165" t="s">
        <v>445</v>
      </c>
      <c r="J28" s="8"/>
      <c r="K28" s="12"/>
      <c r="M28" s="3"/>
      <c r="N28" s="3"/>
      <c r="P28" s="10"/>
      <c r="Q28" s="22"/>
      <c r="V28" s="10"/>
      <c r="W28" s="22"/>
      <c r="X28" s="10"/>
      <c r="Y28" s="12"/>
      <c r="AA28" s="3"/>
      <c r="AD28" s="10"/>
      <c r="AE28" s="22"/>
      <c r="AF28" s="10"/>
      <c r="AG28" s="12"/>
    </row>
    <row r="29" spans="1:33" s="7" customFormat="1" ht="12.75">
      <c r="A29" s="165" t="s">
        <v>446</v>
      </c>
      <c r="F29" s="165" t="s">
        <v>448</v>
      </c>
      <c r="J29" s="8"/>
      <c r="K29" s="12"/>
      <c r="M29" s="3"/>
      <c r="N29" s="3"/>
      <c r="P29" s="10"/>
      <c r="Q29" s="22"/>
      <c r="V29" s="10"/>
      <c r="W29" s="22"/>
      <c r="X29" s="10"/>
      <c r="Y29" s="12"/>
      <c r="AA29" s="3"/>
      <c r="AD29" s="10"/>
      <c r="AE29" s="22"/>
      <c r="AF29" s="10"/>
      <c r="AG29" s="12"/>
    </row>
  </sheetData>
  <sheetProtection/>
  <mergeCells count="14">
    <mergeCell ref="K4:K5"/>
    <mergeCell ref="B4:B5"/>
    <mergeCell ref="C4:C5"/>
    <mergeCell ref="D4:D5"/>
    <mergeCell ref="E4:E5"/>
    <mergeCell ref="L4:V4"/>
    <mergeCell ref="W4:W5"/>
    <mergeCell ref="F4:F5"/>
    <mergeCell ref="A4:A5"/>
    <mergeCell ref="X4:X5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8.00390625" style="0" customWidth="1"/>
    <col min="2" max="2" width="5.875" style="0" customWidth="1"/>
    <col min="3" max="3" width="6.25390625" style="0" customWidth="1"/>
    <col min="5" max="5" width="7.125" style="0" customWidth="1"/>
    <col min="6" max="6" width="25.25390625" style="0" customWidth="1"/>
    <col min="7" max="7" width="22.125" style="0" customWidth="1"/>
    <col min="8" max="8" width="14.00390625" style="0" customWidth="1"/>
    <col min="9" max="9" width="22.875" style="0" customWidth="1"/>
    <col min="11" max="11" width="11.25390625" style="0" customWidth="1"/>
    <col min="12" max="12" width="12.125" style="0" customWidth="1"/>
    <col min="13" max="13" width="7.375" style="0" customWidth="1"/>
    <col min="14" max="14" width="6.625" style="0" customWidth="1"/>
    <col min="15" max="15" width="6.25390625" style="0" customWidth="1"/>
    <col min="16" max="16" width="7.125" style="0" customWidth="1"/>
    <col min="17" max="17" width="1.75390625" style="0" customWidth="1"/>
    <col min="18" max="18" width="7.25390625" style="0" customWidth="1"/>
    <col min="19" max="20" width="7.00390625" style="0" customWidth="1"/>
    <col min="21" max="21" width="6.625" style="0" customWidth="1"/>
    <col min="22" max="22" width="2.00390625" style="0" customWidth="1"/>
    <col min="23" max="23" width="7.25390625" style="0" customWidth="1"/>
    <col min="24" max="24" width="9.125" style="137" customWidth="1"/>
    <col min="25" max="25" width="16.625" style="0" customWidth="1"/>
  </cols>
  <sheetData>
    <row r="1" spans="2:24" s="7" customFormat="1" ht="24.75" customHeight="1">
      <c r="B1" s="52" t="s">
        <v>45</v>
      </c>
      <c r="C1" s="4"/>
      <c r="D1" s="4"/>
      <c r="E1" s="4"/>
      <c r="F1" s="6"/>
      <c r="H1" s="5"/>
      <c r="I1" s="36"/>
      <c r="J1" s="4"/>
      <c r="K1" s="15"/>
      <c r="L1" s="4"/>
      <c r="M1" s="4"/>
      <c r="N1" s="4"/>
      <c r="O1" s="4"/>
      <c r="P1" s="12"/>
      <c r="R1" s="3"/>
      <c r="T1" s="10"/>
      <c r="U1" s="22"/>
      <c r="V1" s="10"/>
      <c r="W1" s="12"/>
      <c r="X1" s="136"/>
    </row>
    <row r="2" spans="2:24" s="7" customFormat="1" ht="20.25">
      <c r="B2" s="39" t="s">
        <v>58</v>
      </c>
      <c r="C2" s="4"/>
      <c r="D2" s="4"/>
      <c r="E2" s="6"/>
      <c r="G2" s="5"/>
      <c r="H2" s="36"/>
      <c r="I2" s="4"/>
      <c r="J2" s="15"/>
      <c r="K2" s="15"/>
      <c r="L2" s="4"/>
      <c r="M2" s="6"/>
      <c r="N2" s="4"/>
      <c r="O2" s="4"/>
      <c r="Q2" s="3"/>
      <c r="S2" s="10"/>
      <c r="T2" s="22"/>
      <c r="U2" s="10"/>
      <c r="V2" s="12"/>
      <c r="X2" s="136"/>
    </row>
    <row r="3" ht="13.5" thickBot="1">
      <c r="A3" s="127"/>
    </row>
    <row r="4" spans="1:26" s="56" customFormat="1" ht="12.75" customHeight="1">
      <c r="A4" s="230" t="s">
        <v>352</v>
      </c>
      <c r="B4" s="250" t="s">
        <v>8</v>
      </c>
      <c r="C4" s="250" t="s">
        <v>21</v>
      </c>
      <c r="D4" s="250" t="s">
        <v>22</v>
      </c>
      <c r="E4" s="250" t="s">
        <v>2</v>
      </c>
      <c r="F4" s="250" t="s">
        <v>3</v>
      </c>
      <c r="G4" s="250" t="s">
        <v>19</v>
      </c>
      <c r="H4" s="250" t="s">
        <v>54</v>
      </c>
      <c r="I4" s="250" t="s">
        <v>10</v>
      </c>
      <c r="J4" s="250" t="s">
        <v>11</v>
      </c>
      <c r="K4" s="250" t="s">
        <v>7</v>
      </c>
      <c r="L4" s="250" t="s">
        <v>4</v>
      </c>
      <c r="M4" s="257" t="s">
        <v>1</v>
      </c>
      <c r="N4" s="252" t="s">
        <v>55</v>
      </c>
      <c r="O4" s="252"/>
      <c r="P4" s="252"/>
      <c r="Q4" s="252"/>
      <c r="R4" s="252"/>
      <c r="S4" s="252" t="s">
        <v>56</v>
      </c>
      <c r="T4" s="252"/>
      <c r="U4" s="252"/>
      <c r="V4" s="252"/>
      <c r="W4" s="252"/>
      <c r="X4" s="138" t="s">
        <v>15</v>
      </c>
      <c r="Y4" s="250" t="s">
        <v>23</v>
      </c>
      <c r="Z4" s="255" t="s">
        <v>351</v>
      </c>
    </row>
    <row r="5" spans="1:26" s="64" customFormat="1" ht="13.5" customHeight="1" thickBot="1">
      <c r="A5" s="228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8"/>
      <c r="N5" s="62">
        <v>1</v>
      </c>
      <c r="O5" s="63">
        <v>2</v>
      </c>
      <c r="P5" s="63">
        <v>3</v>
      </c>
      <c r="Q5" s="62">
        <v>4</v>
      </c>
      <c r="R5" s="62" t="s">
        <v>6</v>
      </c>
      <c r="S5" s="62">
        <v>1</v>
      </c>
      <c r="T5" s="63">
        <v>2</v>
      </c>
      <c r="U5" s="62">
        <v>3</v>
      </c>
      <c r="V5" s="62">
        <v>4</v>
      </c>
      <c r="W5" s="62" t="s">
        <v>6</v>
      </c>
      <c r="X5" s="139" t="s">
        <v>17</v>
      </c>
      <c r="Y5" s="251"/>
      <c r="Z5" s="256"/>
    </row>
    <row r="6" spans="1:26" s="64" customFormat="1" ht="13.5" customHeight="1">
      <c r="A6" s="166"/>
      <c r="B6" s="65"/>
      <c r="C6" s="65"/>
      <c r="D6" s="65"/>
      <c r="E6" s="65"/>
      <c r="F6" s="134" t="s">
        <v>406</v>
      </c>
      <c r="G6" s="65"/>
      <c r="H6" s="65"/>
      <c r="I6" s="65"/>
      <c r="J6" s="65"/>
      <c r="K6" s="65"/>
      <c r="L6" s="65"/>
      <c r="M6" s="67"/>
      <c r="N6" s="68"/>
      <c r="O6" s="69"/>
      <c r="P6" s="69"/>
      <c r="Q6" s="68"/>
      <c r="R6" s="68"/>
      <c r="S6" s="68"/>
      <c r="T6" s="69"/>
      <c r="U6" s="68"/>
      <c r="V6" s="68"/>
      <c r="W6" s="68"/>
      <c r="X6" s="140"/>
      <c r="Y6" s="65"/>
      <c r="Z6" s="167"/>
    </row>
    <row r="7" spans="1:26" s="64" customFormat="1" ht="13.5" customHeight="1">
      <c r="A7" s="168"/>
      <c r="B7" s="131"/>
      <c r="C7" s="131"/>
      <c r="D7" s="131"/>
      <c r="E7" s="131"/>
      <c r="F7" s="70" t="s">
        <v>404</v>
      </c>
      <c r="G7" s="70"/>
      <c r="H7" s="131"/>
      <c r="I7" s="131"/>
      <c r="J7" s="131"/>
      <c r="K7" s="131"/>
      <c r="L7" s="131"/>
      <c r="M7" s="132"/>
      <c r="N7" s="95"/>
      <c r="O7" s="133"/>
      <c r="P7" s="133"/>
      <c r="Q7" s="95"/>
      <c r="R7" s="95"/>
      <c r="S7" s="95"/>
      <c r="T7" s="133"/>
      <c r="U7" s="95"/>
      <c r="V7" s="95"/>
      <c r="W7" s="95"/>
      <c r="X7" s="141"/>
      <c r="Y7" s="131"/>
      <c r="Z7" s="169"/>
    </row>
    <row r="8" spans="1:26" s="56" customFormat="1" ht="13.5" customHeight="1">
      <c r="A8" s="170">
        <v>12</v>
      </c>
      <c r="B8" s="71">
        <v>1</v>
      </c>
      <c r="C8" s="71" t="s">
        <v>269</v>
      </c>
      <c r="D8" s="71" t="s">
        <v>65</v>
      </c>
      <c r="E8" s="71">
        <v>75</v>
      </c>
      <c r="F8" s="71" t="s">
        <v>326</v>
      </c>
      <c r="G8" s="71" t="s">
        <v>136</v>
      </c>
      <c r="H8" s="71" t="s">
        <v>308</v>
      </c>
      <c r="I8" s="71" t="s">
        <v>136</v>
      </c>
      <c r="J8" s="71" t="s">
        <v>68</v>
      </c>
      <c r="K8" s="72">
        <v>32757</v>
      </c>
      <c r="L8" s="71" t="s">
        <v>69</v>
      </c>
      <c r="M8" s="73">
        <v>74.25</v>
      </c>
      <c r="N8" s="57">
        <v>40</v>
      </c>
      <c r="O8" s="74">
        <v>55</v>
      </c>
      <c r="P8" s="74">
        <v>65</v>
      </c>
      <c r="Q8" s="57"/>
      <c r="R8" s="51">
        <v>65</v>
      </c>
      <c r="S8" s="57">
        <v>40</v>
      </c>
      <c r="T8" s="74">
        <v>47.5</v>
      </c>
      <c r="U8" s="135">
        <v>57.5</v>
      </c>
      <c r="V8" s="57"/>
      <c r="W8" s="51">
        <v>47.5</v>
      </c>
      <c r="X8" s="142">
        <f>W8+R8</f>
        <v>112.5</v>
      </c>
      <c r="Y8" s="71" t="s">
        <v>309</v>
      </c>
      <c r="Z8" s="171">
        <v>12</v>
      </c>
    </row>
    <row r="9" spans="1:26" s="56" customFormat="1" ht="13.5" customHeight="1">
      <c r="A9" s="170"/>
      <c r="B9" s="71"/>
      <c r="C9" s="71"/>
      <c r="D9" s="71"/>
      <c r="E9" s="71"/>
      <c r="F9" s="51" t="s">
        <v>405</v>
      </c>
      <c r="G9" s="71"/>
      <c r="H9" s="71"/>
      <c r="I9" s="71"/>
      <c r="J9" s="71"/>
      <c r="K9" s="72"/>
      <c r="L9" s="71"/>
      <c r="M9" s="73"/>
      <c r="N9" s="57"/>
      <c r="O9" s="74"/>
      <c r="P9" s="74"/>
      <c r="Q9" s="57"/>
      <c r="R9" s="51"/>
      <c r="S9" s="57"/>
      <c r="T9" s="74"/>
      <c r="U9" s="74"/>
      <c r="V9" s="57"/>
      <c r="W9" s="51"/>
      <c r="X9" s="142"/>
      <c r="Y9" s="71"/>
      <c r="Z9" s="171"/>
    </row>
    <row r="10" spans="1:26" s="56" customFormat="1" ht="13.5" customHeight="1">
      <c r="A10" s="170"/>
      <c r="B10" s="71"/>
      <c r="C10" s="71"/>
      <c r="D10" s="71"/>
      <c r="E10" s="71"/>
      <c r="F10" s="51" t="s">
        <v>407</v>
      </c>
      <c r="G10" s="71"/>
      <c r="H10" s="71"/>
      <c r="I10" s="71"/>
      <c r="J10" s="71"/>
      <c r="K10" s="72"/>
      <c r="L10" s="71"/>
      <c r="M10" s="73"/>
      <c r="N10" s="57"/>
      <c r="O10" s="74"/>
      <c r="P10" s="74"/>
      <c r="Q10" s="57"/>
      <c r="R10" s="51"/>
      <c r="S10" s="57"/>
      <c r="T10" s="74"/>
      <c r="U10" s="74"/>
      <c r="V10" s="57"/>
      <c r="W10" s="51"/>
      <c r="X10" s="142"/>
      <c r="Y10" s="71"/>
      <c r="Z10" s="171"/>
    </row>
    <row r="11" spans="1:26" s="56" customFormat="1" ht="13.5" customHeight="1">
      <c r="A11" s="170">
        <v>12</v>
      </c>
      <c r="B11" s="71">
        <v>1</v>
      </c>
      <c r="C11" s="71" t="s">
        <v>269</v>
      </c>
      <c r="D11" s="71" t="s">
        <v>65</v>
      </c>
      <c r="E11" s="71">
        <v>48</v>
      </c>
      <c r="F11" s="71" t="s">
        <v>95</v>
      </c>
      <c r="G11" s="71" t="s">
        <v>75</v>
      </c>
      <c r="H11" s="71" t="s">
        <v>408</v>
      </c>
      <c r="I11" s="71" t="s">
        <v>96</v>
      </c>
      <c r="J11" s="71" t="s">
        <v>68</v>
      </c>
      <c r="K11" s="72">
        <v>34359</v>
      </c>
      <c r="L11" s="71" t="s">
        <v>69</v>
      </c>
      <c r="M11" s="73">
        <v>48</v>
      </c>
      <c r="N11" s="57">
        <v>7.5</v>
      </c>
      <c r="O11" s="74">
        <v>10</v>
      </c>
      <c r="P11" s="74">
        <v>15</v>
      </c>
      <c r="Q11" s="57"/>
      <c r="R11" s="51">
        <v>15</v>
      </c>
      <c r="S11" s="57"/>
      <c r="T11" s="74"/>
      <c r="U11" s="74"/>
      <c r="V11" s="57"/>
      <c r="W11" s="51"/>
      <c r="X11" s="142">
        <f>W11+R11</f>
        <v>15</v>
      </c>
      <c r="Y11" s="71"/>
      <c r="Z11" s="171"/>
    </row>
    <row r="12" spans="1:26" s="56" customFormat="1" ht="13.5" customHeight="1">
      <c r="A12" s="170"/>
      <c r="B12" s="71"/>
      <c r="C12" s="71"/>
      <c r="D12" s="71"/>
      <c r="E12" s="71"/>
      <c r="F12" s="70" t="s">
        <v>410</v>
      </c>
      <c r="G12" s="71"/>
      <c r="H12" s="71"/>
      <c r="I12" s="71"/>
      <c r="J12" s="71"/>
      <c r="K12" s="72"/>
      <c r="L12" s="71"/>
      <c r="M12" s="73"/>
      <c r="N12" s="57"/>
      <c r="O12" s="74"/>
      <c r="P12" s="74"/>
      <c r="Q12" s="57"/>
      <c r="R12" s="51"/>
      <c r="S12" s="57"/>
      <c r="T12" s="74"/>
      <c r="U12" s="74"/>
      <c r="V12" s="57"/>
      <c r="W12" s="51"/>
      <c r="X12" s="142"/>
      <c r="Y12" s="71"/>
      <c r="Z12" s="171"/>
    </row>
    <row r="13" spans="1:26" s="64" customFormat="1" ht="13.5" customHeight="1">
      <c r="A13" s="170">
        <v>12</v>
      </c>
      <c r="B13" s="71">
        <v>1</v>
      </c>
      <c r="C13" s="71" t="s">
        <v>44</v>
      </c>
      <c r="D13" s="71" t="s">
        <v>65</v>
      </c>
      <c r="E13" s="71">
        <v>75</v>
      </c>
      <c r="F13" s="71" t="s">
        <v>155</v>
      </c>
      <c r="G13" s="71" t="s">
        <v>75</v>
      </c>
      <c r="H13" s="71" t="s">
        <v>94</v>
      </c>
      <c r="I13" s="71" t="s">
        <v>76</v>
      </c>
      <c r="J13" s="71" t="s">
        <v>68</v>
      </c>
      <c r="K13" s="72">
        <v>34848</v>
      </c>
      <c r="L13" s="71" t="s">
        <v>109</v>
      </c>
      <c r="M13" s="73">
        <v>71.9</v>
      </c>
      <c r="N13" s="57">
        <v>55</v>
      </c>
      <c r="O13" s="74">
        <v>60</v>
      </c>
      <c r="P13" s="74">
        <v>65</v>
      </c>
      <c r="Q13" s="57"/>
      <c r="R13" s="51">
        <v>65</v>
      </c>
      <c r="S13" s="57"/>
      <c r="T13" s="74"/>
      <c r="U13" s="74"/>
      <c r="V13" s="57"/>
      <c r="W13" s="51"/>
      <c r="X13" s="142">
        <f>W13+R13</f>
        <v>65</v>
      </c>
      <c r="Y13" s="71" t="s">
        <v>192</v>
      </c>
      <c r="Z13" s="171">
        <v>12</v>
      </c>
    </row>
    <row r="14" spans="1:26" s="56" customFormat="1" ht="13.5" customHeight="1">
      <c r="A14" s="170">
        <v>12</v>
      </c>
      <c r="B14" s="71">
        <v>1</v>
      </c>
      <c r="C14" s="71" t="s">
        <v>44</v>
      </c>
      <c r="D14" s="71" t="s">
        <v>65</v>
      </c>
      <c r="E14" s="71">
        <v>75</v>
      </c>
      <c r="F14" s="71" t="s">
        <v>140</v>
      </c>
      <c r="G14" s="71" t="s">
        <v>75</v>
      </c>
      <c r="H14" s="71" t="s">
        <v>94</v>
      </c>
      <c r="I14" s="71" t="s">
        <v>76</v>
      </c>
      <c r="J14" s="71" t="s">
        <v>68</v>
      </c>
      <c r="K14" s="72">
        <v>33577</v>
      </c>
      <c r="L14" s="71" t="s">
        <v>69</v>
      </c>
      <c r="M14" s="73">
        <v>73.3</v>
      </c>
      <c r="N14" s="57">
        <v>50</v>
      </c>
      <c r="O14" s="74">
        <v>55</v>
      </c>
      <c r="P14" s="74">
        <v>60</v>
      </c>
      <c r="Q14" s="57"/>
      <c r="R14" s="51">
        <v>60</v>
      </c>
      <c r="S14" s="57"/>
      <c r="T14" s="74"/>
      <c r="U14" s="74"/>
      <c r="V14" s="57"/>
      <c r="W14" s="51"/>
      <c r="X14" s="142">
        <f>W14+R14</f>
        <v>60</v>
      </c>
      <c r="Y14" s="71"/>
      <c r="Z14" s="171"/>
    </row>
    <row r="15" spans="1:26" s="56" customFormat="1" ht="13.5" customHeight="1">
      <c r="A15" s="170">
        <v>12</v>
      </c>
      <c r="B15" s="71">
        <v>1</v>
      </c>
      <c r="C15" s="71" t="s">
        <v>44</v>
      </c>
      <c r="D15" s="71" t="s">
        <v>65</v>
      </c>
      <c r="E15" s="71">
        <v>82.5</v>
      </c>
      <c r="F15" s="71" t="s">
        <v>188</v>
      </c>
      <c r="G15" s="71" t="s">
        <v>75</v>
      </c>
      <c r="H15" s="71" t="s">
        <v>94</v>
      </c>
      <c r="I15" s="71" t="s">
        <v>76</v>
      </c>
      <c r="J15" s="71" t="s">
        <v>68</v>
      </c>
      <c r="K15" s="72">
        <v>30163</v>
      </c>
      <c r="L15" s="71" t="s">
        <v>69</v>
      </c>
      <c r="M15" s="73">
        <v>78.2</v>
      </c>
      <c r="N15" s="57">
        <v>80</v>
      </c>
      <c r="O15" s="74" t="s">
        <v>339</v>
      </c>
      <c r="P15" s="74" t="s">
        <v>339</v>
      </c>
      <c r="Q15" s="57"/>
      <c r="R15" s="51">
        <v>80</v>
      </c>
      <c r="S15" s="57"/>
      <c r="T15" s="74"/>
      <c r="U15" s="74"/>
      <c r="V15" s="57"/>
      <c r="W15" s="51"/>
      <c r="X15" s="142">
        <f>R15+W15</f>
        <v>80</v>
      </c>
      <c r="Y15" s="71"/>
      <c r="Z15" s="171"/>
    </row>
    <row r="16" spans="1:26" s="56" customFormat="1" ht="13.5" customHeight="1">
      <c r="A16" s="170"/>
      <c r="B16" s="71"/>
      <c r="C16" s="71"/>
      <c r="D16" s="71"/>
      <c r="E16" s="71"/>
      <c r="F16" s="51" t="s">
        <v>409</v>
      </c>
      <c r="G16" s="71"/>
      <c r="H16" s="71"/>
      <c r="I16" s="71"/>
      <c r="J16" s="71"/>
      <c r="K16" s="72"/>
      <c r="L16" s="71"/>
      <c r="M16" s="73"/>
      <c r="N16" s="57"/>
      <c r="O16" s="74"/>
      <c r="P16" s="74"/>
      <c r="Q16" s="57"/>
      <c r="R16" s="51"/>
      <c r="S16" s="57"/>
      <c r="T16" s="74"/>
      <c r="U16" s="74"/>
      <c r="V16" s="57"/>
      <c r="W16" s="51"/>
      <c r="X16" s="142"/>
      <c r="Y16" s="71"/>
      <c r="Z16" s="171"/>
    </row>
    <row r="17" spans="1:26" s="56" customFormat="1" ht="13.5" customHeight="1">
      <c r="A17" s="170"/>
      <c r="B17" s="71"/>
      <c r="C17" s="71"/>
      <c r="D17" s="71"/>
      <c r="E17" s="71"/>
      <c r="F17" s="51" t="s">
        <v>407</v>
      </c>
      <c r="G17" s="71"/>
      <c r="H17" s="71"/>
      <c r="I17" s="71"/>
      <c r="J17" s="71"/>
      <c r="K17" s="72"/>
      <c r="L17" s="71"/>
      <c r="M17" s="73"/>
      <c r="N17" s="57"/>
      <c r="O17" s="74"/>
      <c r="P17" s="74"/>
      <c r="Q17" s="57"/>
      <c r="R17" s="51"/>
      <c r="S17" s="57"/>
      <c r="T17" s="74"/>
      <c r="U17" s="74"/>
      <c r="V17" s="57"/>
      <c r="W17" s="51"/>
      <c r="X17" s="142"/>
      <c r="Y17" s="71"/>
      <c r="Z17" s="171"/>
    </row>
    <row r="18" spans="1:26" s="56" customFormat="1" ht="13.5" customHeight="1">
      <c r="A18" s="170">
        <v>12</v>
      </c>
      <c r="B18" s="71">
        <v>1</v>
      </c>
      <c r="C18" s="71" t="s">
        <v>269</v>
      </c>
      <c r="D18" s="71" t="s">
        <v>65</v>
      </c>
      <c r="E18" s="71">
        <v>67.5</v>
      </c>
      <c r="F18" s="71" t="s">
        <v>115</v>
      </c>
      <c r="G18" s="71" t="s">
        <v>75</v>
      </c>
      <c r="H18" s="71" t="s">
        <v>94</v>
      </c>
      <c r="I18" s="71" t="s">
        <v>76</v>
      </c>
      <c r="J18" s="71" t="s">
        <v>68</v>
      </c>
      <c r="K18" s="72">
        <v>36158</v>
      </c>
      <c r="L18" s="71" t="s">
        <v>69</v>
      </c>
      <c r="M18" s="73">
        <v>63.9</v>
      </c>
      <c r="N18" s="57"/>
      <c r="O18" s="74"/>
      <c r="P18" s="135"/>
      <c r="Q18" s="57"/>
      <c r="R18" s="51"/>
      <c r="S18" s="57">
        <v>20</v>
      </c>
      <c r="T18" s="74">
        <v>25</v>
      </c>
      <c r="U18" s="135">
        <v>27.5</v>
      </c>
      <c r="V18" s="57"/>
      <c r="W18" s="51">
        <v>25</v>
      </c>
      <c r="X18" s="142">
        <f>W18+R18</f>
        <v>25</v>
      </c>
      <c r="Y18" s="71" t="s">
        <v>140</v>
      </c>
      <c r="Z18" s="171">
        <v>12</v>
      </c>
    </row>
    <row r="19" spans="1:26" s="56" customFormat="1" ht="13.5" customHeight="1">
      <c r="A19" s="170"/>
      <c r="B19" s="71"/>
      <c r="C19" s="71"/>
      <c r="D19" s="71"/>
      <c r="E19" s="71"/>
      <c r="F19" s="70" t="s">
        <v>404</v>
      </c>
      <c r="G19" s="71"/>
      <c r="H19" s="71"/>
      <c r="I19" s="71"/>
      <c r="J19" s="71"/>
      <c r="K19" s="72"/>
      <c r="L19" s="71"/>
      <c r="M19" s="73"/>
      <c r="N19" s="57"/>
      <c r="O19" s="74"/>
      <c r="P19" s="74"/>
      <c r="Q19" s="57"/>
      <c r="R19" s="51"/>
      <c r="S19" s="57"/>
      <c r="T19" s="74"/>
      <c r="U19" s="74"/>
      <c r="V19" s="57"/>
      <c r="W19" s="51"/>
      <c r="X19" s="142"/>
      <c r="Y19" s="71"/>
      <c r="Z19" s="171"/>
    </row>
    <row r="20" spans="1:26" s="56" customFormat="1" ht="13.5" customHeight="1">
      <c r="A20" s="170">
        <v>12</v>
      </c>
      <c r="B20" s="71">
        <v>1</v>
      </c>
      <c r="C20" s="71" t="s">
        <v>269</v>
      </c>
      <c r="D20" s="71" t="s">
        <v>65</v>
      </c>
      <c r="E20" s="71">
        <v>75</v>
      </c>
      <c r="F20" s="71" t="s">
        <v>189</v>
      </c>
      <c r="G20" s="71" t="s">
        <v>75</v>
      </c>
      <c r="H20" s="71" t="s">
        <v>94</v>
      </c>
      <c r="I20" s="71" t="s">
        <v>76</v>
      </c>
      <c r="J20" s="71" t="s">
        <v>68</v>
      </c>
      <c r="K20" s="72">
        <v>31016</v>
      </c>
      <c r="L20" s="71" t="s">
        <v>69</v>
      </c>
      <c r="M20" s="73">
        <v>73.95</v>
      </c>
      <c r="N20" s="57"/>
      <c r="O20" s="74"/>
      <c r="P20" s="74"/>
      <c r="Q20" s="57"/>
      <c r="R20" s="51"/>
      <c r="S20" s="57">
        <v>60</v>
      </c>
      <c r="T20" s="74">
        <v>65</v>
      </c>
      <c r="U20" s="74">
        <v>70</v>
      </c>
      <c r="V20" s="57"/>
      <c r="W20" s="51">
        <v>70</v>
      </c>
      <c r="X20" s="142">
        <f>W20+R20</f>
        <v>70</v>
      </c>
      <c r="Y20" s="71" t="s">
        <v>140</v>
      </c>
      <c r="Z20" s="171">
        <v>12</v>
      </c>
    </row>
    <row r="21" spans="1:26" s="56" customFormat="1" ht="13.5" customHeight="1">
      <c r="A21" s="170"/>
      <c r="B21" s="71"/>
      <c r="C21" s="71"/>
      <c r="D21" s="71"/>
      <c r="E21" s="71"/>
      <c r="F21" s="70" t="s">
        <v>410</v>
      </c>
      <c r="G21" s="71"/>
      <c r="H21" s="71"/>
      <c r="I21" s="71"/>
      <c r="J21" s="71"/>
      <c r="K21" s="72"/>
      <c r="L21" s="71"/>
      <c r="M21" s="73"/>
      <c r="N21" s="57"/>
      <c r="O21" s="74"/>
      <c r="P21" s="74"/>
      <c r="Q21" s="57"/>
      <c r="R21" s="51"/>
      <c r="S21" s="57"/>
      <c r="T21" s="74"/>
      <c r="U21" s="74"/>
      <c r="V21" s="57"/>
      <c r="W21" s="51"/>
      <c r="X21" s="142"/>
      <c r="Y21" s="71"/>
      <c r="Z21" s="171"/>
    </row>
    <row r="22" spans="1:26" s="56" customFormat="1" ht="13.5" customHeight="1">
      <c r="A22" s="170">
        <v>12</v>
      </c>
      <c r="B22" s="71">
        <v>1</v>
      </c>
      <c r="C22" s="71" t="s">
        <v>44</v>
      </c>
      <c r="D22" s="71" t="s">
        <v>65</v>
      </c>
      <c r="E22" s="71">
        <v>75</v>
      </c>
      <c r="F22" s="71" t="s">
        <v>90</v>
      </c>
      <c r="G22" s="71" t="s">
        <v>75</v>
      </c>
      <c r="H22" s="71" t="s">
        <v>94</v>
      </c>
      <c r="I22" s="71" t="s">
        <v>76</v>
      </c>
      <c r="J22" s="71" t="s">
        <v>68</v>
      </c>
      <c r="K22" s="72">
        <v>34374</v>
      </c>
      <c r="L22" s="71" t="s">
        <v>69</v>
      </c>
      <c r="M22" s="73">
        <v>69.75</v>
      </c>
      <c r="N22" s="57"/>
      <c r="O22" s="74"/>
      <c r="P22" s="74"/>
      <c r="Q22" s="57"/>
      <c r="R22" s="51"/>
      <c r="S22" s="57">
        <v>57.5</v>
      </c>
      <c r="T22" s="74">
        <v>65</v>
      </c>
      <c r="U22" s="74">
        <v>72.5</v>
      </c>
      <c r="V22" s="57"/>
      <c r="W22" s="51">
        <v>72.5</v>
      </c>
      <c r="X22" s="142">
        <f>W22+R22</f>
        <v>72.5</v>
      </c>
      <c r="Y22" s="71"/>
      <c r="Z22" s="171"/>
    </row>
    <row r="23" spans="1:26" s="56" customFormat="1" ht="13.5" customHeight="1">
      <c r="A23" s="170">
        <v>12</v>
      </c>
      <c r="B23" s="71">
        <v>1</v>
      </c>
      <c r="C23" s="71" t="s">
        <v>44</v>
      </c>
      <c r="D23" s="71" t="s">
        <v>65</v>
      </c>
      <c r="E23" s="71">
        <v>90</v>
      </c>
      <c r="F23" s="71" t="s">
        <v>192</v>
      </c>
      <c r="G23" s="71" t="s">
        <v>75</v>
      </c>
      <c r="H23" s="71" t="s">
        <v>94</v>
      </c>
      <c r="I23" s="71" t="s">
        <v>76</v>
      </c>
      <c r="J23" s="71" t="s">
        <v>68</v>
      </c>
      <c r="K23" s="72">
        <v>33388</v>
      </c>
      <c r="L23" s="71" t="s">
        <v>69</v>
      </c>
      <c r="M23" s="73">
        <v>88.55</v>
      </c>
      <c r="N23" s="57"/>
      <c r="O23" s="74"/>
      <c r="P23" s="74"/>
      <c r="Q23" s="57"/>
      <c r="R23" s="51"/>
      <c r="S23" s="57">
        <v>110</v>
      </c>
      <c r="T23" s="135">
        <v>120</v>
      </c>
      <c r="U23" s="74" t="s">
        <v>339</v>
      </c>
      <c r="V23" s="57"/>
      <c r="W23" s="51">
        <v>110</v>
      </c>
      <c r="X23" s="142">
        <f>W23+R23</f>
        <v>110</v>
      </c>
      <c r="Y23" s="71"/>
      <c r="Z23" s="171"/>
    </row>
    <row r="24" spans="1:26" s="56" customFormat="1" ht="12.75">
      <c r="A24" s="170"/>
      <c r="B24" s="57"/>
      <c r="C24" s="57"/>
      <c r="D24" s="57"/>
      <c r="E24" s="57"/>
      <c r="F24" s="51" t="s">
        <v>411</v>
      </c>
      <c r="G24" s="70"/>
      <c r="H24" s="57"/>
      <c r="I24" s="57"/>
      <c r="J24" s="57"/>
      <c r="K24" s="75"/>
      <c r="L24" s="76"/>
      <c r="M24" s="77"/>
      <c r="N24" s="51"/>
      <c r="O24" s="51"/>
      <c r="P24" s="57"/>
      <c r="Q24" s="76"/>
      <c r="R24" s="51"/>
      <c r="S24" s="51"/>
      <c r="T24" s="51"/>
      <c r="U24" s="57"/>
      <c r="V24" s="76"/>
      <c r="W24" s="51"/>
      <c r="X24" s="142"/>
      <c r="Y24" s="57"/>
      <c r="Z24" s="172"/>
    </row>
    <row r="25" spans="1:26" s="56" customFormat="1" ht="12.75">
      <c r="A25" s="170"/>
      <c r="B25" s="57"/>
      <c r="C25" s="71"/>
      <c r="D25" s="57"/>
      <c r="E25" s="57"/>
      <c r="F25" s="51" t="s">
        <v>410</v>
      </c>
      <c r="G25" s="57"/>
      <c r="H25" s="57"/>
      <c r="I25" s="57"/>
      <c r="J25" s="57"/>
      <c r="K25" s="75"/>
      <c r="L25" s="76"/>
      <c r="M25" s="77"/>
      <c r="N25" s="51" t="s">
        <v>38</v>
      </c>
      <c r="O25" s="51" t="s">
        <v>57</v>
      </c>
      <c r="P25" s="57"/>
      <c r="Q25" s="76"/>
      <c r="R25" s="51"/>
      <c r="S25" s="51" t="s">
        <v>38</v>
      </c>
      <c r="T25" s="51" t="s">
        <v>57</v>
      </c>
      <c r="U25" s="57"/>
      <c r="V25" s="76"/>
      <c r="W25" s="51"/>
      <c r="X25" s="142"/>
      <c r="Y25" s="57"/>
      <c r="Z25" s="172"/>
    </row>
    <row r="26" spans="1:26" s="56" customFormat="1" ht="13.5" customHeight="1">
      <c r="A26" s="170">
        <v>12</v>
      </c>
      <c r="B26" s="71">
        <v>1</v>
      </c>
      <c r="C26" s="71" t="s">
        <v>44</v>
      </c>
      <c r="D26" s="71" t="s">
        <v>65</v>
      </c>
      <c r="E26" s="71">
        <v>90</v>
      </c>
      <c r="F26" s="71" t="s">
        <v>192</v>
      </c>
      <c r="G26" s="71" t="s">
        <v>75</v>
      </c>
      <c r="H26" s="71" t="s">
        <v>94</v>
      </c>
      <c r="I26" s="71" t="s">
        <v>76</v>
      </c>
      <c r="J26" s="71" t="s">
        <v>68</v>
      </c>
      <c r="K26" s="72">
        <v>33388</v>
      </c>
      <c r="L26" s="71" t="s">
        <v>69</v>
      </c>
      <c r="M26" s="73">
        <v>88.55</v>
      </c>
      <c r="N26" s="57">
        <v>45</v>
      </c>
      <c r="O26" s="74">
        <v>23</v>
      </c>
      <c r="P26" s="74"/>
      <c r="Q26" s="57"/>
      <c r="R26" s="51">
        <v>23</v>
      </c>
      <c r="S26" s="57"/>
      <c r="T26" s="135"/>
      <c r="U26" s="74"/>
      <c r="V26" s="57"/>
      <c r="W26" s="51"/>
      <c r="X26" s="142"/>
      <c r="Y26" s="71"/>
      <c r="Z26" s="171"/>
    </row>
    <row r="27" spans="1:26" s="56" customFormat="1" ht="13.5" customHeight="1">
      <c r="A27" s="170"/>
      <c r="B27" s="71"/>
      <c r="C27" s="71"/>
      <c r="D27" s="71"/>
      <c r="E27" s="71"/>
      <c r="F27" s="51" t="s">
        <v>412</v>
      </c>
      <c r="G27" s="71"/>
      <c r="H27" s="71"/>
      <c r="I27" s="71"/>
      <c r="J27" s="71"/>
      <c r="K27" s="72"/>
      <c r="L27" s="71"/>
      <c r="M27" s="73"/>
      <c r="N27" s="57"/>
      <c r="O27" s="74"/>
      <c r="P27" s="74"/>
      <c r="Q27" s="57"/>
      <c r="R27" s="51"/>
      <c r="S27" s="57"/>
      <c r="T27" s="135"/>
      <c r="U27" s="74"/>
      <c r="V27" s="57"/>
      <c r="W27" s="51"/>
      <c r="X27" s="142"/>
      <c r="Y27" s="71"/>
      <c r="Z27" s="171"/>
    </row>
    <row r="28" spans="1:26" s="56" customFormat="1" ht="13.5" customHeight="1">
      <c r="A28" s="170"/>
      <c r="B28" s="71"/>
      <c r="C28" s="71"/>
      <c r="D28" s="71"/>
      <c r="E28" s="71"/>
      <c r="F28" s="70" t="s">
        <v>404</v>
      </c>
      <c r="G28" s="71"/>
      <c r="H28" s="71"/>
      <c r="I28" s="71"/>
      <c r="J28" s="71"/>
      <c r="K28" s="72"/>
      <c r="L28" s="71"/>
      <c r="M28" s="73"/>
      <c r="N28" s="57"/>
      <c r="O28" s="74"/>
      <c r="P28" s="74"/>
      <c r="Q28" s="57"/>
      <c r="R28" s="51"/>
      <c r="S28" s="57"/>
      <c r="T28" s="135"/>
      <c r="U28" s="74"/>
      <c r="V28" s="57"/>
      <c r="W28" s="51"/>
      <c r="X28" s="142"/>
      <c r="Y28" s="71"/>
      <c r="Z28" s="171"/>
    </row>
    <row r="29" spans="1:26" s="56" customFormat="1" ht="12.75">
      <c r="A29" s="170">
        <v>12</v>
      </c>
      <c r="B29" s="57">
        <v>1</v>
      </c>
      <c r="C29" s="71" t="s">
        <v>269</v>
      </c>
      <c r="D29" s="57" t="s">
        <v>65</v>
      </c>
      <c r="E29" s="57">
        <v>75</v>
      </c>
      <c r="F29" s="57" t="s">
        <v>97</v>
      </c>
      <c r="G29" s="57" t="s">
        <v>75</v>
      </c>
      <c r="H29" s="57" t="s">
        <v>94</v>
      </c>
      <c r="I29" s="57" t="s">
        <v>76</v>
      </c>
      <c r="J29" s="57" t="s">
        <v>68</v>
      </c>
      <c r="K29" s="75">
        <v>31340</v>
      </c>
      <c r="L29" s="76" t="s">
        <v>69</v>
      </c>
      <c r="M29" s="77">
        <v>74.6</v>
      </c>
      <c r="N29" s="57"/>
      <c r="O29" s="57"/>
      <c r="P29" s="57"/>
      <c r="Q29" s="76"/>
      <c r="R29" s="51"/>
      <c r="S29" s="57">
        <v>37.5</v>
      </c>
      <c r="T29" s="57">
        <v>4</v>
      </c>
      <c r="U29" s="57"/>
      <c r="V29" s="76"/>
      <c r="W29" s="51">
        <v>4</v>
      </c>
      <c r="X29" s="143"/>
      <c r="Y29" s="57"/>
      <c r="Z29" s="172"/>
    </row>
    <row r="30" spans="1:26" s="56" customFormat="1" ht="13.5" thickBot="1">
      <c r="A30" s="173">
        <v>12</v>
      </c>
      <c r="B30" s="174">
        <v>1</v>
      </c>
      <c r="C30" s="175" t="s">
        <v>269</v>
      </c>
      <c r="D30" s="174" t="s">
        <v>65</v>
      </c>
      <c r="E30" s="174">
        <v>82.5</v>
      </c>
      <c r="F30" s="174" t="s">
        <v>248</v>
      </c>
      <c r="G30" s="174" t="s">
        <v>75</v>
      </c>
      <c r="H30" s="174" t="s">
        <v>94</v>
      </c>
      <c r="I30" s="174" t="s">
        <v>76</v>
      </c>
      <c r="J30" s="174" t="s">
        <v>68</v>
      </c>
      <c r="K30" s="176">
        <v>30953</v>
      </c>
      <c r="L30" s="177" t="s">
        <v>69</v>
      </c>
      <c r="M30" s="178">
        <v>80.15</v>
      </c>
      <c r="N30" s="174"/>
      <c r="O30" s="174"/>
      <c r="P30" s="174"/>
      <c r="Q30" s="177"/>
      <c r="R30" s="179"/>
      <c r="S30" s="174">
        <v>42.5</v>
      </c>
      <c r="T30" s="174">
        <v>8</v>
      </c>
      <c r="U30" s="174"/>
      <c r="V30" s="177"/>
      <c r="W30" s="179">
        <v>8</v>
      </c>
      <c r="X30" s="180"/>
      <c r="Y30" s="174"/>
      <c r="Z30" s="181"/>
    </row>
    <row r="33" spans="1:33" s="7" customFormat="1" ht="12.75">
      <c r="A33" s="165" t="s">
        <v>429</v>
      </c>
      <c r="F33" s="165" t="s">
        <v>431</v>
      </c>
      <c r="J33" s="8"/>
      <c r="K33" s="12"/>
      <c r="M33" s="3"/>
      <c r="N33" s="3"/>
      <c r="P33" s="10"/>
      <c r="Q33" s="22"/>
      <c r="V33" s="10"/>
      <c r="W33" s="22"/>
      <c r="X33" s="10"/>
      <c r="Y33" s="12"/>
      <c r="AA33" s="3"/>
      <c r="AD33" s="10"/>
      <c r="AE33" s="22"/>
      <c r="AF33" s="10"/>
      <c r="AG33" s="12"/>
    </row>
    <row r="34" spans="1:33" s="7" customFormat="1" ht="12.75">
      <c r="A34" s="165" t="s">
        <v>430</v>
      </c>
      <c r="F34" s="165" t="s">
        <v>432</v>
      </c>
      <c r="J34" s="8"/>
      <c r="K34" s="12"/>
      <c r="M34" s="3"/>
      <c r="N34" s="3"/>
      <c r="P34" s="10"/>
      <c r="Q34" s="22"/>
      <c r="V34" s="10"/>
      <c r="W34" s="22"/>
      <c r="X34" s="10"/>
      <c r="Y34" s="12"/>
      <c r="AA34" s="3"/>
      <c r="AD34" s="10"/>
      <c r="AE34" s="22"/>
      <c r="AF34" s="10"/>
      <c r="AG34" s="12"/>
    </row>
    <row r="35" spans="1:33" s="7" customFormat="1" ht="12.75">
      <c r="A35" s="165" t="s">
        <v>433</v>
      </c>
      <c r="F35" s="165" t="s">
        <v>434</v>
      </c>
      <c r="J35" s="8"/>
      <c r="K35" s="12"/>
      <c r="M35" s="3"/>
      <c r="N35" s="3"/>
      <c r="P35" s="10"/>
      <c r="Q35" s="22"/>
      <c r="V35" s="10"/>
      <c r="W35" s="22"/>
      <c r="X35" s="10"/>
      <c r="Y35" s="12"/>
      <c r="AA35" s="3"/>
      <c r="AD35" s="10"/>
      <c r="AE35" s="22"/>
      <c r="AF35" s="10"/>
      <c r="AG35" s="12"/>
    </row>
    <row r="36" spans="1:33" s="7" customFormat="1" ht="12.75">
      <c r="A36" s="165" t="s">
        <v>435</v>
      </c>
      <c r="F36" s="165" t="s">
        <v>436</v>
      </c>
      <c r="J36" s="8"/>
      <c r="K36" s="12"/>
      <c r="M36" s="3"/>
      <c r="N36" s="3"/>
      <c r="P36" s="10"/>
      <c r="Q36" s="22"/>
      <c r="V36" s="10"/>
      <c r="W36" s="22"/>
      <c r="X36" s="10"/>
      <c r="Y36" s="12"/>
      <c r="AA36" s="3"/>
      <c r="AD36" s="10"/>
      <c r="AE36" s="22"/>
      <c r="AF36" s="10"/>
      <c r="AG36" s="12"/>
    </row>
    <row r="37" spans="1:33" s="7" customFormat="1" ht="12.75">
      <c r="A37" s="165" t="s">
        <v>437</v>
      </c>
      <c r="F37" s="165" t="s">
        <v>438</v>
      </c>
      <c r="J37" s="8"/>
      <c r="K37" s="12"/>
      <c r="M37" s="3"/>
      <c r="N37" s="3"/>
      <c r="P37" s="10"/>
      <c r="Q37" s="22"/>
      <c r="V37" s="10"/>
      <c r="W37" s="22"/>
      <c r="X37" s="10"/>
      <c r="Y37" s="12"/>
      <c r="AA37" s="3"/>
      <c r="AD37" s="10"/>
      <c r="AE37" s="22"/>
      <c r="AF37" s="10"/>
      <c r="AG37" s="12"/>
    </row>
    <row r="38" spans="1:33" s="7" customFormat="1" ht="12.75">
      <c r="A38" s="165" t="s">
        <v>439</v>
      </c>
      <c r="F38" s="165" t="s">
        <v>440</v>
      </c>
      <c r="J38" s="8"/>
      <c r="K38" s="12"/>
      <c r="M38" s="3"/>
      <c r="N38" s="3"/>
      <c r="P38" s="10"/>
      <c r="Q38" s="22"/>
      <c r="V38" s="10"/>
      <c r="W38" s="22"/>
      <c r="X38" s="10"/>
      <c r="Y38" s="12"/>
      <c r="AA38" s="3"/>
      <c r="AD38" s="10"/>
      <c r="AE38" s="22"/>
      <c r="AF38" s="10"/>
      <c r="AG38" s="12"/>
    </row>
    <row r="39" spans="1:33" s="7" customFormat="1" ht="12.75">
      <c r="A39" s="165" t="s">
        <v>442</v>
      </c>
      <c r="F39" s="165" t="s">
        <v>441</v>
      </c>
      <c r="J39" s="8"/>
      <c r="K39" s="12"/>
      <c r="M39" s="3"/>
      <c r="N39" s="3"/>
      <c r="P39" s="10"/>
      <c r="Q39" s="22"/>
      <c r="V39" s="10"/>
      <c r="W39" s="22"/>
      <c r="X39" s="10"/>
      <c r="Y39" s="12"/>
      <c r="AA39" s="3"/>
      <c r="AD39" s="10"/>
      <c r="AE39" s="22"/>
      <c r="AF39" s="10"/>
      <c r="AG39" s="12"/>
    </row>
    <row r="40" spans="1:33" s="7" customFormat="1" ht="12.75">
      <c r="A40" s="165" t="s">
        <v>443</v>
      </c>
      <c r="F40" s="165" t="s">
        <v>447</v>
      </c>
      <c r="J40" s="8"/>
      <c r="K40" s="12"/>
      <c r="M40" s="3"/>
      <c r="N40" s="3"/>
      <c r="P40" s="10"/>
      <c r="Q40" s="22"/>
      <c r="V40" s="10"/>
      <c r="W40" s="22"/>
      <c r="X40" s="10"/>
      <c r="Y40" s="12"/>
      <c r="AA40" s="3"/>
      <c r="AD40" s="10"/>
      <c r="AE40" s="22"/>
      <c r="AF40" s="10"/>
      <c r="AG40" s="12"/>
    </row>
    <row r="41" spans="1:33" s="7" customFormat="1" ht="12.75">
      <c r="A41" s="165" t="s">
        <v>444</v>
      </c>
      <c r="F41" s="165" t="s">
        <v>445</v>
      </c>
      <c r="J41" s="8"/>
      <c r="K41" s="12"/>
      <c r="M41" s="3"/>
      <c r="N41" s="3"/>
      <c r="P41" s="10"/>
      <c r="Q41" s="22"/>
      <c r="V41" s="10"/>
      <c r="W41" s="22"/>
      <c r="X41" s="10"/>
      <c r="Y41" s="12"/>
      <c r="AA41" s="3"/>
      <c r="AD41" s="10"/>
      <c r="AE41" s="22"/>
      <c r="AF41" s="10"/>
      <c r="AG41" s="12"/>
    </row>
    <row r="42" spans="1:33" s="7" customFormat="1" ht="12.75">
      <c r="A42" s="165" t="s">
        <v>446</v>
      </c>
      <c r="F42" s="165" t="s">
        <v>448</v>
      </c>
      <c r="J42" s="8"/>
      <c r="K42" s="12"/>
      <c r="M42" s="3"/>
      <c r="N42" s="3"/>
      <c r="P42" s="10"/>
      <c r="Q42" s="22"/>
      <c r="V42" s="10"/>
      <c r="W42" s="22"/>
      <c r="X42" s="10"/>
      <c r="Y42" s="12"/>
      <c r="AA42" s="3"/>
      <c r="AD42" s="10"/>
      <c r="AE42" s="22"/>
      <c r="AF42" s="10"/>
      <c r="AG42" s="12"/>
    </row>
  </sheetData>
  <sheetProtection/>
  <mergeCells count="17">
    <mergeCell ref="A4:A5"/>
    <mergeCell ref="J4:J5"/>
    <mergeCell ref="Y4:Y5"/>
    <mergeCell ref="Z4:Z5"/>
    <mergeCell ref="M4:M5"/>
    <mergeCell ref="N4:R4"/>
    <mergeCell ref="S4:W4"/>
    <mergeCell ref="K4:K5"/>
    <mergeCell ref="L4:L5"/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B1" sqref="B1"/>
    </sheetView>
  </sheetViews>
  <sheetFormatPr defaultColWidth="23.75390625" defaultRowHeight="12.75"/>
  <cols>
    <col min="1" max="1" width="10.75390625" style="146" customWidth="1"/>
    <col min="2" max="2" width="49.625" style="146" customWidth="1"/>
    <col min="3" max="3" width="17.125" style="146" customWidth="1"/>
    <col min="4" max="5" width="23.75390625" style="144" customWidth="1"/>
    <col min="6" max="6" width="23.75390625" style="145" customWidth="1"/>
    <col min="7" max="16384" width="23.75390625" style="144" customWidth="1"/>
  </cols>
  <sheetData>
    <row r="1" spans="1:6" s="161" customFormat="1" ht="43.5" customHeight="1" thickBot="1">
      <c r="A1" s="158" t="s">
        <v>8</v>
      </c>
      <c r="B1" s="159" t="s">
        <v>19</v>
      </c>
      <c r="C1" s="160" t="s">
        <v>18</v>
      </c>
      <c r="F1" s="162"/>
    </row>
    <row r="2" spans="1:3" ht="18">
      <c r="A2" s="150">
        <v>1</v>
      </c>
      <c r="B2" s="149" t="s">
        <v>75</v>
      </c>
      <c r="C2" s="151">
        <v>567</v>
      </c>
    </row>
    <row r="3" spans="1:3" ht="18">
      <c r="A3" s="152">
        <v>2</v>
      </c>
      <c r="B3" s="148" t="s">
        <v>104</v>
      </c>
      <c r="C3" s="153">
        <v>481</v>
      </c>
    </row>
    <row r="4" spans="1:3" ht="18">
      <c r="A4" s="152">
        <v>3</v>
      </c>
      <c r="B4" s="148" t="s">
        <v>172</v>
      </c>
      <c r="C4" s="153">
        <v>311</v>
      </c>
    </row>
    <row r="5" spans="1:3" ht="18">
      <c r="A5" s="152">
        <v>4</v>
      </c>
      <c r="B5" s="148" t="s">
        <v>88</v>
      </c>
      <c r="C5" s="153">
        <v>229</v>
      </c>
    </row>
    <row r="6" spans="1:3" ht="18">
      <c r="A6" s="152">
        <v>5</v>
      </c>
      <c r="B6" s="148" t="s">
        <v>136</v>
      </c>
      <c r="C6" s="153">
        <v>147</v>
      </c>
    </row>
    <row r="7" spans="1:3" ht="18">
      <c r="A7" s="152">
        <v>6</v>
      </c>
      <c r="B7" s="148" t="s">
        <v>67</v>
      </c>
      <c r="C7" s="153">
        <v>140</v>
      </c>
    </row>
    <row r="8" spans="1:3" ht="18">
      <c r="A8" s="152">
        <v>7</v>
      </c>
      <c r="B8" s="148" t="s">
        <v>83</v>
      </c>
      <c r="C8" s="153">
        <v>65</v>
      </c>
    </row>
    <row r="9" spans="1:3" ht="18">
      <c r="A9" s="152">
        <v>8</v>
      </c>
      <c r="B9" s="148" t="s">
        <v>415</v>
      </c>
      <c r="C9" s="153">
        <v>60</v>
      </c>
    </row>
    <row r="10" spans="1:3" ht="18">
      <c r="A10" s="152">
        <v>9</v>
      </c>
      <c r="B10" s="148" t="s">
        <v>301</v>
      </c>
      <c r="C10" s="153">
        <v>48</v>
      </c>
    </row>
    <row r="11" spans="1:3" ht="18">
      <c r="A11" s="152">
        <v>10</v>
      </c>
      <c r="B11" s="148" t="s">
        <v>316</v>
      </c>
      <c r="C11" s="153">
        <v>36</v>
      </c>
    </row>
    <row r="12" spans="1:3" ht="18">
      <c r="A12" s="152">
        <v>11</v>
      </c>
      <c r="B12" s="148" t="s">
        <v>191</v>
      </c>
      <c r="C12" s="153">
        <v>29</v>
      </c>
    </row>
    <row r="13" spans="1:3" ht="18">
      <c r="A13" s="154" t="s">
        <v>417</v>
      </c>
      <c r="B13" s="148" t="s">
        <v>354</v>
      </c>
      <c r="C13" s="153">
        <v>24</v>
      </c>
    </row>
    <row r="14" spans="1:3" ht="18">
      <c r="A14" s="154" t="s">
        <v>417</v>
      </c>
      <c r="B14" s="148" t="s">
        <v>398</v>
      </c>
      <c r="C14" s="153">
        <v>24</v>
      </c>
    </row>
    <row r="15" spans="1:3" ht="18">
      <c r="A15" s="154" t="s">
        <v>417</v>
      </c>
      <c r="B15" s="148" t="s">
        <v>403</v>
      </c>
      <c r="C15" s="153">
        <v>24</v>
      </c>
    </row>
    <row r="16" spans="1:3" ht="18">
      <c r="A16" s="154" t="s">
        <v>417</v>
      </c>
      <c r="B16" s="148" t="s">
        <v>356</v>
      </c>
      <c r="C16" s="153">
        <v>24</v>
      </c>
    </row>
    <row r="17" spans="1:3" ht="18">
      <c r="A17" s="154" t="s">
        <v>417</v>
      </c>
      <c r="B17" s="148" t="s">
        <v>271</v>
      </c>
      <c r="C17" s="153">
        <v>24</v>
      </c>
    </row>
    <row r="18" spans="1:3" ht="18">
      <c r="A18" s="152" t="s">
        <v>418</v>
      </c>
      <c r="B18" s="148" t="s">
        <v>134</v>
      </c>
      <c r="C18" s="153">
        <v>12</v>
      </c>
    </row>
    <row r="19" spans="1:3" ht="18">
      <c r="A19" s="152" t="s">
        <v>418</v>
      </c>
      <c r="B19" s="148" t="s">
        <v>304</v>
      </c>
      <c r="C19" s="153">
        <v>12</v>
      </c>
    </row>
    <row r="20" spans="1:3" ht="18">
      <c r="A20" s="152" t="s">
        <v>418</v>
      </c>
      <c r="B20" s="148" t="s">
        <v>237</v>
      </c>
      <c r="C20" s="153">
        <v>12</v>
      </c>
    </row>
    <row r="21" spans="1:3" ht="18">
      <c r="A21" s="152" t="s">
        <v>418</v>
      </c>
      <c r="B21" s="148" t="s">
        <v>86</v>
      </c>
      <c r="C21" s="153">
        <v>12</v>
      </c>
    </row>
    <row r="22" spans="1:3" ht="18">
      <c r="A22" s="152" t="s">
        <v>418</v>
      </c>
      <c r="B22" s="148" t="s">
        <v>413</v>
      </c>
      <c r="C22" s="153">
        <v>12</v>
      </c>
    </row>
    <row r="23" spans="1:3" ht="18">
      <c r="A23" s="152" t="s">
        <v>418</v>
      </c>
      <c r="B23" s="148" t="s">
        <v>241</v>
      </c>
      <c r="C23" s="153">
        <v>12</v>
      </c>
    </row>
    <row r="24" spans="1:3" ht="18">
      <c r="A24" s="152" t="s">
        <v>418</v>
      </c>
      <c r="B24" s="148" t="s">
        <v>213</v>
      </c>
      <c r="C24" s="153">
        <v>12</v>
      </c>
    </row>
    <row r="25" spans="1:3" ht="18">
      <c r="A25" s="152" t="s">
        <v>418</v>
      </c>
      <c r="B25" s="148" t="s">
        <v>414</v>
      </c>
      <c r="C25" s="153">
        <v>12</v>
      </c>
    </row>
    <row r="26" spans="1:3" ht="18">
      <c r="A26" s="152" t="s">
        <v>418</v>
      </c>
      <c r="B26" s="148" t="s">
        <v>314</v>
      </c>
      <c r="C26" s="153">
        <v>12</v>
      </c>
    </row>
    <row r="27" spans="1:3" ht="18">
      <c r="A27" s="152" t="s">
        <v>418</v>
      </c>
      <c r="B27" s="148" t="s">
        <v>159</v>
      </c>
      <c r="C27" s="153">
        <v>12</v>
      </c>
    </row>
    <row r="28" spans="1:3" ht="18">
      <c r="A28" s="152" t="s">
        <v>418</v>
      </c>
      <c r="B28" s="148" t="s">
        <v>99</v>
      </c>
      <c r="C28" s="153">
        <v>12</v>
      </c>
    </row>
    <row r="29" spans="1:3" ht="18">
      <c r="A29" s="152" t="s">
        <v>418</v>
      </c>
      <c r="B29" s="148" t="s">
        <v>416</v>
      </c>
      <c r="C29" s="153">
        <v>12</v>
      </c>
    </row>
    <row r="30" spans="1:3" ht="18">
      <c r="A30" s="152" t="s">
        <v>418</v>
      </c>
      <c r="B30" s="148" t="s">
        <v>268</v>
      </c>
      <c r="C30" s="153">
        <v>12</v>
      </c>
    </row>
    <row r="31" spans="1:3" ht="18.75" thickBot="1">
      <c r="A31" s="155">
        <v>30</v>
      </c>
      <c r="B31" s="156" t="s">
        <v>320</v>
      </c>
      <c r="C31" s="157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6" r:id="rId1"/>
  <ignoredErrors>
    <ignoredError sqref="A13 A14:A17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">
      <selection activeCell="B1" sqref="B1"/>
    </sheetView>
  </sheetViews>
  <sheetFormatPr defaultColWidth="8.75390625" defaultRowHeight="12.75"/>
  <cols>
    <col min="1" max="1" width="11.625" style="147" customWidth="1"/>
    <col min="2" max="2" width="39.75390625" style="147" customWidth="1"/>
    <col min="3" max="3" width="13.625" style="147" customWidth="1"/>
  </cols>
  <sheetData>
    <row r="1" spans="1:3" s="161" customFormat="1" ht="38.25" customHeight="1" thickBot="1">
      <c r="A1" s="158" t="s">
        <v>8</v>
      </c>
      <c r="B1" s="159" t="s">
        <v>23</v>
      </c>
      <c r="C1" s="160" t="s">
        <v>18</v>
      </c>
    </row>
    <row r="2" spans="1:3" ht="18">
      <c r="A2" s="150">
        <v>1</v>
      </c>
      <c r="B2" s="149" t="s">
        <v>118</v>
      </c>
      <c r="C2" s="151">
        <v>385</v>
      </c>
    </row>
    <row r="3" spans="1:3" ht="18">
      <c r="A3" s="152">
        <v>2</v>
      </c>
      <c r="B3" s="148" t="s">
        <v>294</v>
      </c>
      <c r="C3" s="153">
        <v>268</v>
      </c>
    </row>
    <row r="4" spans="1:3" ht="18">
      <c r="A4" s="152">
        <v>3</v>
      </c>
      <c r="B4" s="148" t="s">
        <v>309</v>
      </c>
      <c r="C4" s="153">
        <v>96</v>
      </c>
    </row>
    <row r="5" spans="1:3" ht="18">
      <c r="A5" s="152">
        <v>4</v>
      </c>
      <c r="B5" s="148" t="s">
        <v>375</v>
      </c>
      <c r="C5" s="153">
        <v>57</v>
      </c>
    </row>
    <row r="6" spans="1:3" ht="18">
      <c r="A6" s="152">
        <v>5</v>
      </c>
      <c r="B6" s="148" t="s">
        <v>127</v>
      </c>
      <c r="C6" s="153">
        <v>53</v>
      </c>
    </row>
    <row r="7" spans="1:3" ht="18">
      <c r="A7" s="154" t="s">
        <v>425</v>
      </c>
      <c r="B7" s="148" t="s">
        <v>377</v>
      </c>
      <c r="C7" s="153">
        <v>48</v>
      </c>
    </row>
    <row r="8" spans="1:3" ht="18">
      <c r="A8" s="154" t="s">
        <v>425</v>
      </c>
      <c r="B8" s="148" t="s">
        <v>324</v>
      </c>
      <c r="C8" s="153">
        <v>48</v>
      </c>
    </row>
    <row r="9" spans="1:3" ht="18">
      <c r="A9" s="152">
        <v>8</v>
      </c>
      <c r="B9" s="148" t="s">
        <v>188</v>
      </c>
      <c r="C9" s="153">
        <v>37</v>
      </c>
    </row>
    <row r="10" spans="1:3" ht="18">
      <c r="A10" s="152">
        <v>9</v>
      </c>
      <c r="B10" s="148" t="s">
        <v>376</v>
      </c>
      <c r="C10" s="153">
        <v>33</v>
      </c>
    </row>
    <row r="11" spans="1:3" ht="18">
      <c r="A11" s="154" t="s">
        <v>426</v>
      </c>
      <c r="B11" s="148" t="s">
        <v>129</v>
      </c>
      <c r="C11" s="153">
        <v>29</v>
      </c>
    </row>
    <row r="12" spans="1:3" ht="18">
      <c r="A12" s="154" t="s">
        <v>426</v>
      </c>
      <c r="B12" s="148" t="s">
        <v>140</v>
      </c>
      <c r="C12" s="153">
        <v>29</v>
      </c>
    </row>
    <row r="13" spans="1:3" ht="18">
      <c r="A13" s="154" t="s">
        <v>426</v>
      </c>
      <c r="B13" s="148" t="s">
        <v>206</v>
      </c>
      <c r="C13" s="153">
        <v>29</v>
      </c>
    </row>
    <row r="14" spans="1:3" ht="18">
      <c r="A14" s="152">
        <v>13</v>
      </c>
      <c r="B14" s="148" t="s">
        <v>420</v>
      </c>
      <c r="C14" s="153">
        <v>27</v>
      </c>
    </row>
    <row r="15" spans="1:3" ht="18">
      <c r="A15" s="152" t="s">
        <v>427</v>
      </c>
      <c r="B15" s="148" t="s">
        <v>419</v>
      </c>
      <c r="C15" s="153">
        <v>24</v>
      </c>
    </row>
    <row r="16" spans="1:3" ht="18">
      <c r="A16" s="152" t="s">
        <v>427</v>
      </c>
      <c r="B16" s="148" t="s">
        <v>382</v>
      </c>
      <c r="C16" s="153">
        <v>24</v>
      </c>
    </row>
    <row r="17" spans="1:3" ht="18">
      <c r="A17" s="152" t="s">
        <v>427</v>
      </c>
      <c r="B17" s="148" t="s">
        <v>362</v>
      </c>
      <c r="C17" s="153">
        <v>24</v>
      </c>
    </row>
    <row r="18" spans="1:3" ht="18">
      <c r="A18" s="152" t="s">
        <v>427</v>
      </c>
      <c r="B18" s="148" t="s">
        <v>424</v>
      </c>
      <c r="C18" s="153">
        <v>24</v>
      </c>
    </row>
    <row r="19" spans="1:3" ht="18">
      <c r="A19" s="152" t="s">
        <v>427</v>
      </c>
      <c r="B19" s="148" t="s">
        <v>192</v>
      </c>
      <c r="C19" s="153">
        <v>24</v>
      </c>
    </row>
    <row r="20" spans="1:3" ht="18">
      <c r="A20" s="152" t="s">
        <v>428</v>
      </c>
      <c r="B20" s="148" t="s">
        <v>246</v>
      </c>
      <c r="C20" s="153">
        <v>17</v>
      </c>
    </row>
    <row r="21" spans="1:3" ht="18">
      <c r="A21" s="152" t="s">
        <v>428</v>
      </c>
      <c r="B21" s="148" t="s">
        <v>385</v>
      </c>
      <c r="C21" s="153">
        <v>17</v>
      </c>
    </row>
    <row r="22" spans="1:3" ht="18">
      <c r="A22" s="152">
        <v>21</v>
      </c>
      <c r="B22" s="148" t="s">
        <v>402</v>
      </c>
      <c r="C22" s="153">
        <v>15</v>
      </c>
    </row>
    <row r="23" spans="1:3" ht="18">
      <c r="A23" s="152" t="s">
        <v>458</v>
      </c>
      <c r="B23" s="148" t="s">
        <v>315</v>
      </c>
      <c r="C23" s="153">
        <v>12</v>
      </c>
    </row>
    <row r="24" spans="1:3" ht="18">
      <c r="A24" s="152" t="s">
        <v>458</v>
      </c>
      <c r="B24" s="148" t="s">
        <v>378</v>
      </c>
      <c r="C24" s="153">
        <v>12</v>
      </c>
    </row>
    <row r="25" spans="1:3" ht="18">
      <c r="A25" s="152" t="s">
        <v>458</v>
      </c>
      <c r="B25" s="148" t="s">
        <v>387</v>
      </c>
      <c r="C25" s="153">
        <v>12</v>
      </c>
    </row>
    <row r="26" spans="1:3" ht="18">
      <c r="A26" s="152" t="s">
        <v>458</v>
      </c>
      <c r="B26" s="148" t="s">
        <v>421</v>
      </c>
      <c r="C26" s="153">
        <v>12</v>
      </c>
    </row>
    <row r="27" spans="1:3" ht="18">
      <c r="A27" s="152" t="s">
        <v>458</v>
      </c>
      <c r="B27" s="148" t="s">
        <v>381</v>
      </c>
      <c r="C27" s="153">
        <v>12</v>
      </c>
    </row>
    <row r="28" spans="1:3" ht="18">
      <c r="A28" s="152" t="s">
        <v>458</v>
      </c>
      <c r="B28" s="148" t="s">
        <v>422</v>
      </c>
      <c r="C28" s="153">
        <v>12</v>
      </c>
    </row>
    <row r="29" spans="1:3" ht="18">
      <c r="A29" s="152" t="s">
        <v>458</v>
      </c>
      <c r="B29" s="148" t="s">
        <v>267</v>
      </c>
      <c r="C29" s="153">
        <v>12</v>
      </c>
    </row>
    <row r="30" spans="1:3" ht="18">
      <c r="A30" s="152" t="s">
        <v>458</v>
      </c>
      <c r="B30" s="148" t="s">
        <v>143</v>
      </c>
      <c r="C30" s="153">
        <v>12</v>
      </c>
    </row>
    <row r="31" spans="1:3" ht="18">
      <c r="A31" s="152" t="s">
        <v>458</v>
      </c>
      <c r="B31" s="148" t="s">
        <v>423</v>
      </c>
      <c r="C31" s="153">
        <v>12</v>
      </c>
    </row>
    <row r="32" spans="1:3" ht="18">
      <c r="A32" s="152" t="s">
        <v>458</v>
      </c>
      <c r="B32" s="148" t="s">
        <v>228</v>
      </c>
      <c r="C32" s="153">
        <v>12</v>
      </c>
    </row>
    <row r="33" spans="1:3" ht="18">
      <c r="A33" s="152" t="s">
        <v>458</v>
      </c>
      <c r="B33" s="148" t="s">
        <v>112</v>
      </c>
      <c r="C33" s="153">
        <v>12</v>
      </c>
    </row>
    <row r="34" spans="1:3" ht="18">
      <c r="A34" s="152" t="s">
        <v>458</v>
      </c>
      <c r="B34" s="148" t="s">
        <v>160</v>
      </c>
      <c r="C34" s="153">
        <v>12</v>
      </c>
    </row>
    <row r="35" spans="1:3" ht="18">
      <c r="A35" s="152" t="s">
        <v>458</v>
      </c>
      <c r="B35" s="148" t="s">
        <v>401</v>
      </c>
      <c r="C35" s="153">
        <v>12</v>
      </c>
    </row>
    <row r="36" spans="1:3" ht="18">
      <c r="A36" s="152" t="s">
        <v>458</v>
      </c>
      <c r="B36" s="148" t="s">
        <v>93</v>
      </c>
      <c r="C36" s="153">
        <v>12</v>
      </c>
    </row>
    <row r="37" spans="1:3" ht="18">
      <c r="A37" s="152" t="s">
        <v>458</v>
      </c>
      <c r="B37" s="148" t="s">
        <v>368</v>
      </c>
      <c r="C37" s="153">
        <v>12</v>
      </c>
    </row>
    <row r="38" spans="1:3" ht="18">
      <c r="A38" s="152" t="s">
        <v>459</v>
      </c>
      <c r="B38" s="148" t="s">
        <v>169</v>
      </c>
      <c r="C38" s="153">
        <v>5</v>
      </c>
    </row>
    <row r="39" spans="1:3" ht="18">
      <c r="A39" s="152" t="s">
        <v>459</v>
      </c>
      <c r="B39" s="148" t="s">
        <v>384</v>
      </c>
      <c r="C39" s="153">
        <v>5</v>
      </c>
    </row>
    <row r="40" spans="1:3" ht="18">
      <c r="A40" s="152" t="s">
        <v>459</v>
      </c>
      <c r="B40" s="148" t="s">
        <v>357</v>
      </c>
      <c r="C40" s="153">
        <v>5</v>
      </c>
    </row>
    <row r="41" spans="1:3" ht="18.75" thickBot="1">
      <c r="A41" s="152" t="s">
        <v>459</v>
      </c>
      <c r="B41" s="156" t="s">
        <v>396</v>
      </c>
      <c r="C41" s="157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0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8.25390625" style="7" customWidth="1"/>
    <col min="2" max="3" width="6.00390625" style="7" customWidth="1"/>
    <col min="4" max="4" width="8.875" style="7" bestFit="1" customWidth="1"/>
    <col min="5" max="5" width="5.125" style="7" bestFit="1" customWidth="1"/>
    <col min="6" max="7" width="23.125" style="7" customWidth="1"/>
    <col min="8" max="8" width="23.375" style="7" customWidth="1"/>
    <col min="9" max="9" width="9.25390625" style="7" customWidth="1"/>
    <col min="10" max="10" width="11.00390625" style="8" customWidth="1"/>
    <col min="11" max="11" width="14.375" style="12" customWidth="1"/>
    <col min="12" max="12" width="8.25390625" style="7" customWidth="1"/>
    <col min="13" max="13" width="8.875" style="3" customWidth="1"/>
    <col min="14" max="14" width="4.75390625" style="3" customWidth="1"/>
    <col min="15" max="15" width="5.25390625" style="7" customWidth="1"/>
    <col min="16" max="16" width="5.25390625" style="10" customWidth="1"/>
    <col min="17" max="17" width="2.00390625" style="22" customWidth="1"/>
    <col min="18" max="18" width="5.875" style="7" customWidth="1"/>
    <col min="19" max="19" width="8.875" style="7" customWidth="1"/>
    <col min="20" max="21" width="6.375" style="7" customWidth="1"/>
    <col min="22" max="22" width="6.375" style="10" customWidth="1"/>
    <col min="23" max="23" width="2.375" style="22" customWidth="1"/>
    <col min="24" max="24" width="6.375" style="10" customWidth="1"/>
    <col min="25" max="25" width="8.625" style="12" customWidth="1"/>
    <col min="26" max="26" width="7.375" style="7" customWidth="1"/>
    <col min="27" max="27" width="8.375" style="3" customWidth="1"/>
    <col min="28" max="28" width="6.25390625" style="7" customWidth="1"/>
    <col min="29" max="29" width="6.125" style="7" bestFit="1" customWidth="1"/>
    <col min="30" max="30" width="4.125" style="10" bestFit="1" customWidth="1"/>
    <col min="31" max="31" width="2.00390625" style="22" bestFit="1" customWidth="1"/>
    <col min="32" max="32" width="6.625" style="10" bestFit="1" customWidth="1"/>
    <col min="33" max="33" width="8.75390625" style="12" bestFit="1" customWidth="1"/>
    <col min="34" max="34" width="7.75390625" style="7" bestFit="1" customWidth="1"/>
    <col min="35" max="35" width="8.75390625" style="7" bestFit="1" customWidth="1"/>
    <col min="36" max="36" width="11.75390625" style="7" customWidth="1"/>
    <col min="37" max="37" width="22.00390625" style="7" customWidth="1"/>
    <col min="38" max="16384" width="9.125" style="7" customWidth="1"/>
  </cols>
  <sheetData>
    <row r="1" spans="2:22" ht="20.25">
      <c r="B1" s="52" t="s">
        <v>45</v>
      </c>
      <c r="C1" s="52"/>
      <c r="D1" s="4"/>
      <c r="E1" s="4"/>
      <c r="F1" s="4"/>
      <c r="G1" s="4"/>
      <c r="H1" s="6"/>
      <c r="J1" s="5"/>
      <c r="K1" s="36"/>
      <c r="L1" s="4"/>
      <c r="M1" s="15"/>
      <c r="N1" s="15"/>
      <c r="O1" s="4"/>
      <c r="P1" s="4"/>
      <c r="Q1" s="6"/>
      <c r="R1" s="4"/>
      <c r="S1" s="4"/>
      <c r="T1" s="4"/>
      <c r="U1" s="4"/>
      <c r="V1" s="18"/>
    </row>
    <row r="2" spans="2:33" ht="20.25">
      <c r="B2" s="39" t="s">
        <v>47</v>
      </c>
      <c r="C2" s="39"/>
      <c r="D2" s="4"/>
      <c r="E2" s="4"/>
      <c r="F2" s="4"/>
      <c r="G2" s="6"/>
      <c r="I2" s="5"/>
      <c r="J2" s="36"/>
      <c r="K2" s="4"/>
      <c r="L2" s="15"/>
      <c r="M2" s="15"/>
      <c r="N2" s="4"/>
      <c r="O2" s="4"/>
      <c r="P2" s="6"/>
      <c r="Q2" s="4"/>
      <c r="R2" s="4"/>
      <c r="S2" s="4"/>
      <c r="T2" s="4"/>
      <c r="U2" s="18"/>
      <c r="V2" s="22"/>
      <c r="W2" s="10"/>
      <c r="X2" s="12"/>
      <c r="Y2" s="7"/>
      <c r="Z2" s="3"/>
      <c r="AA2" s="7"/>
      <c r="AC2" s="10"/>
      <c r="AD2" s="22"/>
      <c r="AE2" s="10"/>
      <c r="AF2" s="12"/>
      <c r="AG2" s="7"/>
    </row>
    <row r="3" spans="1:22" ht="21" thickBot="1">
      <c r="A3" s="53"/>
      <c r="B3" s="7" t="s">
        <v>20</v>
      </c>
      <c r="D3" s="4"/>
      <c r="E3" s="4"/>
      <c r="F3" s="4"/>
      <c r="G3" s="4"/>
      <c r="H3" s="6"/>
      <c r="K3" s="17"/>
      <c r="L3" s="4"/>
      <c r="M3" s="15"/>
      <c r="N3" s="15"/>
      <c r="O3" s="4"/>
      <c r="P3" s="4"/>
      <c r="Q3" s="6"/>
      <c r="R3" s="4"/>
      <c r="S3" s="4"/>
      <c r="T3" s="4"/>
      <c r="U3" s="4"/>
      <c r="V3" s="18"/>
    </row>
    <row r="4" spans="1:38" ht="12.75">
      <c r="A4" s="211" t="s">
        <v>352</v>
      </c>
      <c r="B4" s="213" t="s">
        <v>8</v>
      </c>
      <c r="C4" s="222" t="s">
        <v>21</v>
      </c>
      <c r="D4" s="222" t="s">
        <v>22</v>
      </c>
      <c r="E4" s="213" t="s">
        <v>2</v>
      </c>
      <c r="F4" s="213" t="s">
        <v>3</v>
      </c>
      <c r="G4" s="213" t="s">
        <v>19</v>
      </c>
      <c r="H4" s="213" t="s">
        <v>10</v>
      </c>
      <c r="I4" s="213" t="s">
        <v>11</v>
      </c>
      <c r="J4" s="213" t="s">
        <v>7</v>
      </c>
      <c r="K4" s="213" t="s">
        <v>4</v>
      </c>
      <c r="L4" s="220" t="s">
        <v>1</v>
      </c>
      <c r="M4" s="215" t="s">
        <v>0</v>
      </c>
      <c r="N4" s="217" t="s">
        <v>12</v>
      </c>
      <c r="O4" s="217"/>
      <c r="P4" s="217"/>
      <c r="Q4" s="217"/>
      <c r="R4" s="217"/>
      <c r="S4" s="217"/>
      <c r="T4" s="217" t="s">
        <v>5</v>
      </c>
      <c r="U4" s="217"/>
      <c r="V4" s="217"/>
      <c r="W4" s="217"/>
      <c r="X4" s="217"/>
      <c r="Y4" s="217"/>
      <c r="Z4" s="217" t="s">
        <v>13</v>
      </c>
      <c r="AA4" s="217"/>
      <c r="AB4" s="217" t="s">
        <v>14</v>
      </c>
      <c r="AC4" s="217"/>
      <c r="AD4" s="217"/>
      <c r="AE4" s="217"/>
      <c r="AF4" s="217"/>
      <c r="AG4" s="217"/>
      <c r="AH4" s="217" t="s">
        <v>15</v>
      </c>
      <c r="AI4" s="217"/>
      <c r="AJ4" s="209" t="s">
        <v>9</v>
      </c>
      <c r="AK4" s="209" t="s">
        <v>23</v>
      </c>
      <c r="AL4" s="218" t="s">
        <v>351</v>
      </c>
    </row>
    <row r="5" spans="1:38" s="9" customFormat="1" ht="13.5" customHeight="1" thickBot="1">
      <c r="A5" s="212"/>
      <c r="B5" s="214"/>
      <c r="C5" s="224"/>
      <c r="D5" s="223"/>
      <c r="E5" s="214"/>
      <c r="F5" s="214"/>
      <c r="G5" s="214"/>
      <c r="H5" s="214"/>
      <c r="I5" s="214"/>
      <c r="J5" s="214"/>
      <c r="K5" s="214"/>
      <c r="L5" s="221"/>
      <c r="M5" s="216"/>
      <c r="N5" s="19">
        <v>1</v>
      </c>
      <c r="O5" s="20">
        <v>2</v>
      </c>
      <c r="P5" s="20">
        <v>3</v>
      </c>
      <c r="Q5" s="19">
        <v>4</v>
      </c>
      <c r="R5" s="19" t="s">
        <v>6</v>
      </c>
      <c r="S5" s="21" t="s">
        <v>0</v>
      </c>
      <c r="T5" s="19">
        <v>1</v>
      </c>
      <c r="U5" s="19">
        <v>2</v>
      </c>
      <c r="V5" s="19">
        <v>3</v>
      </c>
      <c r="W5" s="19">
        <v>4</v>
      </c>
      <c r="X5" s="19" t="s">
        <v>6</v>
      </c>
      <c r="Y5" s="21" t="s">
        <v>0</v>
      </c>
      <c r="Z5" s="19" t="s">
        <v>16</v>
      </c>
      <c r="AA5" s="21" t="s">
        <v>0</v>
      </c>
      <c r="AB5" s="19">
        <v>1</v>
      </c>
      <c r="AC5" s="20">
        <v>2</v>
      </c>
      <c r="AD5" s="19">
        <v>3</v>
      </c>
      <c r="AE5" s="19">
        <v>4</v>
      </c>
      <c r="AF5" s="19" t="s">
        <v>6</v>
      </c>
      <c r="AG5" s="21" t="s">
        <v>0</v>
      </c>
      <c r="AH5" s="19" t="s">
        <v>17</v>
      </c>
      <c r="AI5" s="21" t="s">
        <v>0</v>
      </c>
      <c r="AJ5" s="210"/>
      <c r="AK5" s="210"/>
      <c r="AL5" s="219"/>
    </row>
    <row r="6" spans="1:38" ht="12.75">
      <c r="A6" s="100"/>
      <c r="B6" s="2"/>
      <c r="C6" s="2"/>
      <c r="D6" s="2"/>
      <c r="E6" s="2"/>
      <c r="F6" s="51" t="s">
        <v>358</v>
      </c>
      <c r="G6" s="2"/>
      <c r="H6" s="2"/>
      <c r="I6" s="2"/>
      <c r="J6" s="27"/>
      <c r="K6" s="24"/>
      <c r="L6" s="1"/>
      <c r="M6" s="14"/>
      <c r="N6" s="78"/>
      <c r="O6" s="78"/>
      <c r="P6" s="46"/>
      <c r="Q6" s="2"/>
      <c r="R6" s="13"/>
      <c r="S6" s="14"/>
      <c r="T6" s="11"/>
      <c r="U6" s="46"/>
      <c r="V6" s="46"/>
      <c r="W6" s="2"/>
      <c r="X6" s="13"/>
      <c r="Y6" s="14"/>
      <c r="Z6" s="13"/>
      <c r="AA6" s="14"/>
      <c r="AB6" s="2"/>
      <c r="AC6" s="46"/>
      <c r="AD6" s="38"/>
      <c r="AE6" s="2"/>
      <c r="AF6" s="13"/>
      <c r="AG6" s="14"/>
      <c r="AH6" s="13"/>
      <c r="AI6" s="14"/>
      <c r="AJ6" s="2"/>
      <c r="AK6" s="2"/>
      <c r="AL6" s="101"/>
    </row>
    <row r="7" spans="1:38" ht="12.75">
      <c r="A7" s="100"/>
      <c r="B7" s="2"/>
      <c r="C7" s="2"/>
      <c r="D7" s="2"/>
      <c r="E7" s="2"/>
      <c r="F7" s="35" t="s">
        <v>42</v>
      </c>
      <c r="G7" s="2"/>
      <c r="H7" s="2"/>
      <c r="I7" s="2"/>
      <c r="J7" s="27"/>
      <c r="K7" s="24"/>
      <c r="L7" s="1"/>
      <c r="M7" s="14"/>
      <c r="N7" s="78"/>
      <c r="O7" s="78"/>
      <c r="P7" s="46"/>
      <c r="Q7" s="2"/>
      <c r="R7" s="13"/>
      <c r="S7" s="14"/>
      <c r="T7" s="11"/>
      <c r="U7" s="46"/>
      <c r="V7" s="46"/>
      <c r="W7" s="2"/>
      <c r="X7" s="13"/>
      <c r="Y7" s="14"/>
      <c r="Z7" s="13"/>
      <c r="AA7" s="14"/>
      <c r="AB7" s="2"/>
      <c r="AC7" s="46"/>
      <c r="AD7" s="38"/>
      <c r="AE7" s="2"/>
      <c r="AF7" s="13"/>
      <c r="AG7" s="14"/>
      <c r="AH7" s="13"/>
      <c r="AI7" s="14"/>
      <c r="AJ7" s="2"/>
      <c r="AK7" s="2"/>
      <c r="AL7" s="101"/>
    </row>
    <row r="8" spans="1:38" ht="12.75">
      <c r="A8" s="100">
        <v>12</v>
      </c>
      <c r="B8" s="2">
        <v>1</v>
      </c>
      <c r="C8" s="2" t="s">
        <v>269</v>
      </c>
      <c r="D8" s="2" t="s">
        <v>65</v>
      </c>
      <c r="E8" s="2">
        <v>44</v>
      </c>
      <c r="F8" s="2" t="s">
        <v>284</v>
      </c>
      <c r="G8" s="2" t="s">
        <v>88</v>
      </c>
      <c r="H8" s="2" t="s">
        <v>76</v>
      </c>
      <c r="I8" s="2" t="s">
        <v>68</v>
      </c>
      <c r="J8" s="27">
        <v>39297</v>
      </c>
      <c r="K8" s="2" t="s">
        <v>81</v>
      </c>
      <c r="L8" s="1">
        <v>33.9</v>
      </c>
      <c r="M8" s="14">
        <v>1.446</v>
      </c>
      <c r="N8" s="11">
        <v>32.5</v>
      </c>
      <c r="O8" s="78">
        <v>35</v>
      </c>
      <c r="P8" s="78">
        <v>35</v>
      </c>
      <c r="Q8" s="2"/>
      <c r="R8" s="13">
        <v>32.5</v>
      </c>
      <c r="S8" s="14">
        <f>R8*M8</f>
        <v>46.995</v>
      </c>
      <c r="T8" s="11">
        <v>20</v>
      </c>
      <c r="U8" s="46">
        <v>22.5</v>
      </c>
      <c r="V8" s="46">
        <v>25</v>
      </c>
      <c r="W8" s="2"/>
      <c r="X8" s="13">
        <f>V8</f>
        <v>25</v>
      </c>
      <c r="Y8" s="14">
        <f>X8*M8</f>
        <v>36.15</v>
      </c>
      <c r="Z8" s="13">
        <f>R8+X8</f>
        <v>57.5</v>
      </c>
      <c r="AA8" s="14">
        <f>Z8*M8</f>
        <v>83.145</v>
      </c>
      <c r="AB8" s="2">
        <v>40</v>
      </c>
      <c r="AC8" s="46">
        <v>47.5</v>
      </c>
      <c r="AD8" s="37">
        <v>52.5</v>
      </c>
      <c r="AE8" s="2"/>
      <c r="AF8" s="13">
        <f>AC8</f>
        <v>47.5</v>
      </c>
      <c r="AG8" s="14">
        <f>AF8*M8</f>
        <v>68.685</v>
      </c>
      <c r="AH8" s="13">
        <f>Z8+AF8</f>
        <v>105</v>
      </c>
      <c r="AI8" s="14">
        <f>AH8*M8</f>
        <v>151.82999999999998</v>
      </c>
      <c r="AJ8" s="2"/>
      <c r="AK8" s="2" t="s">
        <v>294</v>
      </c>
      <c r="AL8" s="101">
        <v>12</v>
      </c>
    </row>
    <row r="9" spans="1:38" ht="12.75">
      <c r="A9" s="100">
        <v>12</v>
      </c>
      <c r="B9" s="2">
        <v>1</v>
      </c>
      <c r="C9" s="2" t="s">
        <v>269</v>
      </c>
      <c r="D9" s="2" t="s">
        <v>65</v>
      </c>
      <c r="E9" s="2">
        <v>52</v>
      </c>
      <c r="F9" s="2" t="s">
        <v>201</v>
      </c>
      <c r="G9" s="2" t="s">
        <v>182</v>
      </c>
      <c r="H9" s="2" t="s">
        <v>76</v>
      </c>
      <c r="I9" s="2" t="s">
        <v>68</v>
      </c>
      <c r="J9" s="27">
        <v>34923</v>
      </c>
      <c r="K9" s="2" t="s">
        <v>109</v>
      </c>
      <c r="L9" s="1">
        <v>52</v>
      </c>
      <c r="M9" s="14">
        <v>0.9515</v>
      </c>
      <c r="N9" s="11">
        <v>82.5</v>
      </c>
      <c r="O9" s="46">
        <v>85</v>
      </c>
      <c r="P9" s="78">
        <v>90</v>
      </c>
      <c r="Q9" s="2"/>
      <c r="R9" s="13">
        <v>85</v>
      </c>
      <c r="S9" s="14">
        <f>R9*M9</f>
        <v>80.8775</v>
      </c>
      <c r="T9" s="11">
        <v>50</v>
      </c>
      <c r="U9" s="46">
        <v>52.5</v>
      </c>
      <c r="V9" s="46">
        <v>55</v>
      </c>
      <c r="W9" s="2"/>
      <c r="X9" s="13">
        <f>V9</f>
        <v>55</v>
      </c>
      <c r="Y9" s="14">
        <f>X9*M9</f>
        <v>52.3325</v>
      </c>
      <c r="Z9" s="13">
        <f>R9+X9</f>
        <v>140</v>
      </c>
      <c r="AA9" s="14">
        <f>Z9*M9</f>
        <v>133.21</v>
      </c>
      <c r="AB9" s="2">
        <v>82.5</v>
      </c>
      <c r="AC9" s="46">
        <v>87.5</v>
      </c>
      <c r="AD9" s="37">
        <v>92.5</v>
      </c>
      <c r="AE9" s="2"/>
      <c r="AF9" s="13">
        <f>AC9</f>
        <v>87.5</v>
      </c>
      <c r="AG9" s="14">
        <f>AF9*M9</f>
        <v>83.25625</v>
      </c>
      <c r="AH9" s="13">
        <f>Z9+AF9</f>
        <v>227.5</v>
      </c>
      <c r="AI9" s="14">
        <f>AH9*M9</f>
        <v>216.46625</v>
      </c>
      <c r="AJ9" s="2"/>
      <c r="AK9" s="2" t="s">
        <v>206</v>
      </c>
      <c r="AL9" s="101">
        <v>12</v>
      </c>
    </row>
    <row r="10" spans="1:38" ht="12.75">
      <c r="A10" s="100">
        <v>12</v>
      </c>
      <c r="B10" s="2">
        <v>1</v>
      </c>
      <c r="C10" s="2" t="s">
        <v>269</v>
      </c>
      <c r="D10" s="2" t="s">
        <v>65</v>
      </c>
      <c r="E10" s="2">
        <v>67.5</v>
      </c>
      <c r="F10" s="2" t="s">
        <v>202</v>
      </c>
      <c r="G10" s="2" t="s">
        <v>114</v>
      </c>
      <c r="H10" s="2" t="s">
        <v>76</v>
      </c>
      <c r="I10" s="2" t="s">
        <v>68</v>
      </c>
      <c r="J10" s="27">
        <v>32939</v>
      </c>
      <c r="K10" s="24" t="s">
        <v>69</v>
      </c>
      <c r="L10" s="1">
        <v>67.3</v>
      </c>
      <c r="M10" s="14">
        <v>0.7828</v>
      </c>
      <c r="N10" s="11">
        <v>75</v>
      </c>
      <c r="O10" s="46">
        <v>85</v>
      </c>
      <c r="P10" s="78">
        <v>90</v>
      </c>
      <c r="Q10" s="2"/>
      <c r="R10" s="13">
        <v>85</v>
      </c>
      <c r="S10" s="14">
        <f>R10*M10</f>
        <v>66.53800000000001</v>
      </c>
      <c r="T10" s="11">
        <v>40</v>
      </c>
      <c r="U10" s="46">
        <v>42.5</v>
      </c>
      <c r="V10" s="46">
        <v>45</v>
      </c>
      <c r="W10" s="2"/>
      <c r="X10" s="13">
        <f>V10</f>
        <v>45</v>
      </c>
      <c r="Y10" s="14">
        <f>X10*M10</f>
        <v>35.226</v>
      </c>
      <c r="Z10" s="13">
        <f>R10+X10</f>
        <v>130</v>
      </c>
      <c r="AA10" s="14">
        <f>Z10*M10</f>
        <v>101.76400000000001</v>
      </c>
      <c r="AB10" s="2">
        <v>95</v>
      </c>
      <c r="AC10" s="46">
        <v>100</v>
      </c>
      <c r="AD10" s="46">
        <v>105</v>
      </c>
      <c r="AE10" s="2"/>
      <c r="AF10" s="13">
        <f>AD10</f>
        <v>105</v>
      </c>
      <c r="AG10" s="14">
        <f>AF10*M10</f>
        <v>82.194</v>
      </c>
      <c r="AH10" s="13">
        <f>Z10+AF10</f>
        <v>235</v>
      </c>
      <c r="AI10" s="14">
        <f>AH10*M10</f>
        <v>183.958</v>
      </c>
      <c r="AJ10" s="2"/>
      <c r="AK10" s="2" t="s">
        <v>355</v>
      </c>
      <c r="AL10" s="101">
        <v>12</v>
      </c>
    </row>
    <row r="11" spans="1:38" ht="12.75">
      <c r="A11" s="100"/>
      <c r="B11" s="2"/>
      <c r="C11" s="2"/>
      <c r="D11" s="2"/>
      <c r="E11" s="2"/>
      <c r="F11" s="95" t="s">
        <v>43</v>
      </c>
      <c r="G11" s="2"/>
      <c r="H11" s="2"/>
      <c r="I11" s="2"/>
      <c r="J11" s="27"/>
      <c r="K11" s="24"/>
      <c r="L11" s="1"/>
      <c r="M11" s="14"/>
      <c r="N11" s="11"/>
      <c r="O11" s="46"/>
      <c r="P11" s="78"/>
      <c r="Q11" s="2"/>
      <c r="R11" s="13"/>
      <c r="S11" s="14"/>
      <c r="T11" s="11"/>
      <c r="U11" s="46"/>
      <c r="V11" s="46"/>
      <c r="W11" s="2"/>
      <c r="X11" s="13"/>
      <c r="Y11" s="14"/>
      <c r="Z11" s="13"/>
      <c r="AA11" s="14"/>
      <c r="AB11" s="2"/>
      <c r="AC11" s="46"/>
      <c r="AD11" s="46"/>
      <c r="AE11" s="2"/>
      <c r="AF11" s="13"/>
      <c r="AG11" s="14"/>
      <c r="AH11" s="13"/>
      <c r="AI11" s="14"/>
      <c r="AJ11" s="2"/>
      <c r="AK11" s="2"/>
      <c r="AL11" s="101"/>
    </row>
    <row r="12" spans="1:38" ht="12.75">
      <c r="A12" s="100">
        <v>12</v>
      </c>
      <c r="B12" s="2">
        <v>1</v>
      </c>
      <c r="C12" s="2" t="s">
        <v>269</v>
      </c>
      <c r="D12" s="2" t="s">
        <v>65</v>
      </c>
      <c r="E12" s="2">
        <v>44</v>
      </c>
      <c r="F12" s="2" t="s">
        <v>298</v>
      </c>
      <c r="G12" s="2" t="s">
        <v>88</v>
      </c>
      <c r="H12" s="2" t="s">
        <v>76</v>
      </c>
      <c r="I12" s="2" t="s">
        <v>68</v>
      </c>
      <c r="J12" s="27">
        <v>39209</v>
      </c>
      <c r="K12" s="2" t="s">
        <v>81</v>
      </c>
      <c r="L12" s="1">
        <v>39.34</v>
      </c>
      <c r="M12" s="14">
        <v>1.6154</v>
      </c>
      <c r="N12" s="11">
        <v>40</v>
      </c>
      <c r="O12" s="46">
        <v>50</v>
      </c>
      <c r="P12" s="78">
        <v>52.5</v>
      </c>
      <c r="Q12" s="2"/>
      <c r="R12" s="13">
        <v>50</v>
      </c>
      <c r="S12" s="14">
        <f>R12*M12</f>
        <v>80.77</v>
      </c>
      <c r="T12" s="11">
        <v>30</v>
      </c>
      <c r="U12" s="46">
        <v>35</v>
      </c>
      <c r="V12" s="46">
        <v>40</v>
      </c>
      <c r="W12" s="2"/>
      <c r="X12" s="13">
        <f>V12</f>
        <v>40</v>
      </c>
      <c r="Y12" s="14">
        <f>X12*M12</f>
        <v>64.616</v>
      </c>
      <c r="Z12" s="13">
        <f>R12+X12</f>
        <v>90</v>
      </c>
      <c r="AA12" s="14">
        <f>Z12*M12</f>
        <v>145.386</v>
      </c>
      <c r="AB12" s="2">
        <v>60</v>
      </c>
      <c r="AC12" s="46">
        <v>70</v>
      </c>
      <c r="AD12" s="46">
        <v>75</v>
      </c>
      <c r="AE12" s="2"/>
      <c r="AF12" s="13">
        <f>AD12</f>
        <v>75</v>
      </c>
      <c r="AG12" s="14">
        <f>AF12*M12</f>
        <v>121.155</v>
      </c>
      <c r="AH12" s="13">
        <f>Z12+AF12</f>
        <v>165</v>
      </c>
      <c r="AI12" s="14">
        <f>AH12*M12</f>
        <v>266.541</v>
      </c>
      <c r="AJ12" s="2"/>
      <c r="AK12" s="2"/>
      <c r="AL12" s="101"/>
    </row>
    <row r="13" spans="1:38" ht="12.75">
      <c r="A13" s="100">
        <v>12</v>
      </c>
      <c r="B13" s="2">
        <v>1</v>
      </c>
      <c r="C13" s="2" t="s">
        <v>269</v>
      </c>
      <c r="D13" s="2" t="s">
        <v>65</v>
      </c>
      <c r="E13" s="2">
        <v>48</v>
      </c>
      <c r="F13" s="2" t="s">
        <v>279</v>
      </c>
      <c r="G13" s="2" t="s">
        <v>88</v>
      </c>
      <c r="H13" s="2" t="s">
        <v>76</v>
      </c>
      <c r="I13" s="2" t="s">
        <v>68</v>
      </c>
      <c r="J13" s="27">
        <v>38850</v>
      </c>
      <c r="K13" s="2" t="s">
        <v>81</v>
      </c>
      <c r="L13" s="1">
        <v>47.26</v>
      </c>
      <c r="M13" s="14">
        <v>1.3111</v>
      </c>
      <c r="N13" s="11">
        <v>50</v>
      </c>
      <c r="O13" s="46">
        <v>60</v>
      </c>
      <c r="P13" s="78">
        <v>65</v>
      </c>
      <c r="Q13" s="2"/>
      <c r="R13" s="13">
        <v>60</v>
      </c>
      <c r="S13" s="14">
        <f>R13*M13</f>
        <v>78.666</v>
      </c>
      <c r="T13" s="78">
        <v>40</v>
      </c>
      <c r="U13" s="46">
        <v>40</v>
      </c>
      <c r="V13" s="78">
        <v>45</v>
      </c>
      <c r="W13" s="2"/>
      <c r="X13" s="13">
        <f>U13</f>
        <v>40</v>
      </c>
      <c r="Y13" s="14">
        <f>X13*M13</f>
        <v>52.443999999999996</v>
      </c>
      <c r="Z13" s="13">
        <f>R13+X13</f>
        <v>100</v>
      </c>
      <c r="AA13" s="14">
        <f>Z13*M13</f>
        <v>131.10999999999999</v>
      </c>
      <c r="AB13" s="2">
        <v>70</v>
      </c>
      <c r="AC13" s="37">
        <v>80</v>
      </c>
      <c r="AD13" s="46">
        <v>85</v>
      </c>
      <c r="AE13" s="2"/>
      <c r="AF13" s="13">
        <f>AD13</f>
        <v>85</v>
      </c>
      <c r="AG13" s="14">
        <f>AF13*M13</f>
        <v>111.4435</v>
      </c>
      <c r="AH13" s="13">
        <f>Z13+AF13</f>
        <v>185</v>
      </c>
      <c r="AI13" s="14">
        <f>AH13*M13</f>
        <v>242.55349999999999</v>
      </c>
      <c r="AJ13" s="2"/>
      <c r="AK13" s="2"/>
      <c r="AL13" s="101"/>
    </row>
    <row r="14" spans="1:38" ht="12.75">
      <c r="A14" s="100">
        <v>12</v>
      </c>
      <c r="B14" s="2">
        <v>1</v>
      </c>
      <c r="C14" s="2" t="s">
        <v>269</v>
      </c>
      <c r="D14" s="2" t="s">
        <v>65</v>
      </c>
      <c r="E14" s="2">
        <v>52</v>
      </c>
      <c r="F14" s="2" t="s">
        <v>283</v>
      </c>
      <c r="G14" s="2" t="s">
        <v>88</v>
      </c>
      <c r="H14" s="2" t="s">
        <v>76</v>
      </c>
      <c r="I14" s="2" t="s">
        <v>68</v>
      </c>
      <c r="J14" s="27">
        <v>38367</v>
      </c>
      <c r="K14" s="2" t="s">
        <v>117</v>
      </c>
      <c r="L14" s="1">
        <v>51.1</v>
      </c>
      <c r="M14" s="14">
        <v>1.1946</v>
      </c>
      <c r="N14" s="11">
        <v>85</v>
      </c>
      <c r="O14" s="78">
        <v>95</v>
      </c>
      <c r="P14" s="78">
        <v>95</v>
      </c>
      <c r="Q14" s="2"/>
      <c r="R14" s="13">
        <v>85</v>
      </c>
      <c r="S14" s="14">
        <f>R14*M14</f>
        <v>101.54100000000001</v>
      </c>
      <c r="T14" s="11">
        <v>55</v>
      </c>
      <c r="U14" s="46">
        <v>60</v>
      </c>
      <c r="V14" s="78">
        <v>65</v>
      </c>
      <c r="W14" s="2"/>
      <c r="X14" s="13">
        <f>U14</f>
        <v>60</v>
      </c>
      <c r="Y14" s="14">
        <f>X14*M14</f>
        <v>71.676</v>
      </c>
      <c r="Z14" s="13">
        <f>R14+X14</f>
        <v>145</v>
      </c>
      <c r="AA14" s="14">
        <f>Z14*M14</f>
        <v>173.217</v>
      </c>
      <c r="AB14" s="2">
        <v>100</v>
      </c>
      <c r="AC14" s="46">
        <v>115</v>
      </c>
      <c r="AD14" s="46">
        <v>125</v>
      </c>
      <c r="AE14" s="2"/>
      <c r="AF14" s="13">
        <f>AD14</f>
        <v>125</v>
      </c>
      <c r="AG14" s="14">
        <f>AF14*M14</f>
        <v>149.32500000000002</v>
      </c>
      <c r="AH14" s="13">
        <f>Z14+AF14</f>
        <v>270</v>
      </c>
      <c r="AI14" s="14">
        <f>AH14*M14</f>
        <v>322.54200000000003</v>
      </c>
      <c r="AJ14" s="2">
        <v>2</v>
      </c>
      <c r="AK14" s="2" t="s">
        <v>294</v>
      </c>
      <c r="AL14" s="101">
        <v>27</v>
      </c>
    </row>
    <row r="15" spans="1:38" ht="12.75">
      <c r="A15" s="100">
        <v>12</v>
      </c>
      <c r="B15" s="2">
        <v>1</v>
      </c>
      <c r="C15" s="2" t="s">
        <v>269</v>
      </c>
      <c r="D15" s="2" t="s">
        <v>65</v>
      </c>
      <c r="E15" s="2">
        <v>56</v>
      </c>
      <c r="F15" s="2" t="s">
        <v>209</v>
      </c>
      <c r="G15" s="2" t="s">
        <v>67</v>
      </c>
      <c r="H15" s="2" t="s">
        <v>67</v>
      </c>
      <c r="I15" s="2" t="s">
        <v>68</v>
      </c>
      <c r="J15" s="27">
        <v>38163</v>
      </c>
      <c r="K15" s="2" t="s">
        <v>117</v>
      </c>
      <c r="L15" s="1">
        <v>54.45</v>
      </c>
      <c r="M15" s="14">
        <v>1.109</v>
      </c>
      <c r="N15" s="11">
        <v>120</v>
      </c>
      <c r="O15" s="78">
        <v>130</v>
      </c>
      <c r="P15" s="78">
        <v>130</v>
      </c>
      <c r="Q15" s="2"/>
      <c r="R15" s="13">
        <v>120</v>
      </c>
      <c r="S15" s="14">
        <f>R15*M15</f>
        <v>133.07999999999998</v>
      </c>
      <c r="T15" s="11">
        <v>80</v>
      </c>
      <c r="U15" s="46">
        <v>85</v>
      </c>
      <c r="V15" s="78">
        <f>90</f>
        <v>90</v>
      </c>
      <c r="W15" s="2"/>
      <c r="X15" s="13">
        <f>U15</f>
        <v>85</v>
      </c>
      <c r="Y15" s="14">
        <f>X15*M15</f>
        <v>94.265</v>
      </c>
      <c r="Z15" s="13">
        <f>R15+X15</f>
        <v>205</v>
      </c>
      <c r="AA15" s="14">
        <f>Z15*M15</f>
        <v>227.345</v>
      </c>
      <c r="AB15" s="2">
        <v>145</v>
      </c>
      <c r="AC15" s="46">
        <v>155</v>
      </c>
      <c r="AD15" s="37">
        <v>167.5</v>
      </c>
      <c r="AE15" s="2"/>
      <c r="AF15" s="13">
        <f>AC15</f>
        <v>155</v>
      </c>
      <c r="AG15" s="14">
        <f>AF15*M15</f>
        <v>171.895</v>
      </c>
      <c r="AH15" s="13">
        <f>Z15+AF15</f>
        <v>360</v>
      </c>
      <c r="AI15" s="14">
        <f>AH15*M15</f>
        <v>399.24</v>
      </c>
      <c r="AJ15" s="2">
        <v>1</v>
      </c>
      <c r="AK15" s="2" t="s">
        <v>143</v>
      </c>
      <c r="AL15" s="101">
        <v>48</v>
      </c>
    </row>
    <row r="16" spans="1:38" ht="12.75">
      <c r="A16" s="100">
        <v>12</v>
      </c>
      <c r="B16" s="2">
        <v>1</v>
      </c>
      <c r="C16" s="2" t="s">
        <v>269</v>
      </c>
      <c r="D16" s="2" t="s">
        <v>65</v>
      </c>
      <c r="E16" s="2">
        <v>67.5</v>
      </c>
      <c r="F16" s="2" t="s">
        <v>285</v>
      </c>
      <c r="G16" s="2" t="s">
        <v>88</v>
      </c>
      <c r="H16" s="2" t="s">
        <v>76</v>
      </c>
      <c r="I16" s="2" t="s">
        <v>68</v>
      </c>
      <c r="J16" s="27">
        <v>37796</v>
      </c>
      <c r="K16" s="2" t="s">
        <v>117</v>
      </c>
      <c r="L16" s="1">
        <v>64.9</v>
      </c>
      <c r="M16" s="14">
        <v>0.8878</v>
      </c>
      <c r="N16" s="11">
        <v>130</v>
      </c>
      <c r="O16" s="78">
        <v>135</v>
      </c>
      <c r="P16" s="78">
        <v>135</v>
      </c>
      <c r="Q16" s="2"/>
      <c r="R16" s="13">
        <v>130</v>
      </c>
      <c r="S16" s="14">
        <f>R16*M16</f>
        <v>115.414</v>
      </c>
      <c r="T16" s="11">
        <v>70</v>
      </c>
      <c r="U16" s="78">
        <v>80</v>
      </c>
      <c r="V16" s="78">
        <v>85</v>
      </c>
      <c r="W16" s="2"/>
      <c r="X16" s="13">
        <f>T16</f>
        <v>70</v>
      </c>
      <c r="Y16" s="14">
        <f>X16*M16</f>
        <v>62.146</v>
      </c>
      <c r="Z16" s="13">
        <f>R16+X16</f>
        <v>200</v>
      </c>
      <c r="AA16" s="14">
        <f>Z16*M16</f>
        <v>177.56</v>
      </c>
      <c r="AB16" s="37">
        <v>130</v>
      </c>
      <c r="AC16" s="46">
        <v>130</v>
      </c>
      <c r="AD16" s="46">
        <v>145</v>
      </c>
      <c r="AE16" s="2"/>
      <c r="AF16" s="13">
        <f>AD16</f>
        <v>145</v>
      </c>
      <c r="AG16" s="14">
        <f>AF16*M16</f>
        <v>128.731</v>
      </c>
      <c r="AH16" s="13">
        <f>Z16+AF16</f>
        <v>345</v>
      </c>
      <c r="AI16" s="14">
        <f>AH16*M16</f>
        <v>306.291</v>
      </c>
      <c r="AJ16" s="2">
        <v>3</v>
      </c>
      <c r="AK16" s="2" t="s">
        <v>294</v>
      </c>
      <c r="AL16" s="101">
        <v>21</v>
      </c>
    </row>
    <row r="17" spans="1:38" ht="12.75">
      <c r="A17" s="100">
        <v>12</v>
      </c>
      <c r="B17" s="2">
        <v>1</v>
      </c>
      <c r="C17" s="2" t="s">
        <v>269</v>
      </c>
      <c r="D17" s="2" t="s">
        <v>65</v>
      </c>
      <c r="E17" s="2">
        <v>75</v>
      </c>
      <c r="F17" s="2" t="s">
        <v>280</v>
      </c>
      <c r="G17" s="2" t="s">
        <v>88</v>
      </c>
      <c r="H17" s="2" t="s">
        <v>76</v>
      </c>
      <c r="I17" s="2" t="s">
        <v>68</v>
      </c>
      <c r="J17" s="27">
        <v>39341</v>
      </c>
      <c r="K17" s="2" t="s">
        <v>81</v>
      </c>
      <c r="L17" s="1">
        <v>68.15</v>
      </c>
      <c r="M17" s="14">
        <v>0.8846</v>
      </c>
      <c r="N17" s="11">
        <v>65</v>
      </c>
      <c r="O17" s="46">
        <v>70</v>
      </c>
      <c r="P17" s="78">
        <v>72.5</v>
      </c>
      <c r="Q17" s="2"/>
      <c r="R17" s="13">
        <v>70</v>
      </c>
      <c r="S17" s="14">
        <f aca="true" t="shared" si="0" ref="S17:S27">R17*M17</f>
        <v>61.922000000000004</v>
      </c>
      <c r="T17" s="11">
        <v>40</v>
      </c>
      <c r="U17" s="46">
        <v>42.5</v>
      </c>
      <c r="V17" s="78">
        <v>45</v>
      </c>
      <c r="W17" s="2"/>
      <c r="X17" s="13">
        <f>U17</f>
        <v>42.5</v>
      </c>
      <c r="Y17" s="14">
        <f aca="true" t="shared" si="1" ref="Y17:Y27">X17*M17</f>
        <v>37.5955</v>
      </c>
      <c r="Z17" s="13">
        <f aca="true" t="shared" si="2" ref="Z17:Z27">R17+X17</f>
        <v>112.5</v>
      </c>
      <c r="AA17" s="14">
        <f aca="true" t="shared" si="3" ref="AA17:AA27">Z17*M17</f>
        <v>99.51750000000001</v>
      </c>
      <c r="AB17" s="2">
        <v>65</v>
      </c>
      <c r="AC17" s="46">
        <v>75</v>
      </c>
      <c r="AD17" s="83">
        <v>80</v>
      </c>
      <c r="AE17" s="2"/>
      <c r="AF17" s="13">
        <f>AC17</f>
        <v>75</v>
      </c>
      <c r="AG17" s="14">
        <f aca="true" t="shared" si="4" ref="AG17:AG27">AF17*M17</f>
        <v>66.345</v>
      </c>
      <c r="AH17" s="13">
        <f aca="true" t="shared" si="5" ref="AH17:AH23">Z17+AF17</f>
        <v>187.5</v>
      </c>
      <c r="AI17" s="14">
        <f aca="true" t="shared" si="6" ref="AI17:AI27">AH17*M17</f>
        <v>165.8625</v>
      </c>
      <c r="AJ17" s="2"/>
      <c r="AK17" s="2"/>
      <c r="AL17" s="101"/>
    </row>
    <row r="18" spans="1:38" ht="12.75">
      <c r="A18" s="100">
        <v>12</v>
      </c>
      <c r="B18" s="2">
        <v>1</v>
      </c>
      <c r="C18" s="2" t="s">
        <v>269</v>
      </c>
      <c r="D18" s="2" t="s">
        <v>65</v>
      </c>
      <c r="E18" s="2">
        <v>75</v>
      </c>
      <c r="F18" s="2" t="s">
        <v>145</v>
      </c>
      <c r="G18" s="2" t="s">
        <v>356</v>
      </c>
      <c r="H18" s="2" t="s">
        <v>76</v>
      </c>
      <c r="I18" s="2" t="s">
        <v>68</v>
      </c>
      <c r="J18" s="27">
        <v>28290</v>
      </c>
      <c r="K18" s="2" t="s">
        <v>107</v>
      </c>
      <c r="L18" s="1">
        <v>69.9</v>
      </c>
      <c r="M18" s="14">
        <v>0.7061</v>
      </c>
      <c r="N18" s="11">
        <v>130</v>
      </c>
      <c r="O18" s="78">
        <v>140</v>
      </c>
      <c r="P18" s="46" t="s">
        <v>339</v>
      </c>
      <c r="Q18" s="2"/>
      <c r="R18" s="13">
        <v>130</v>
      </c>
      <c r="S18" s="14">
        <f t="shared" si="0"/>
        <v>91.79299999999999</v>
      </c>
      <c r="T18" s="11">
        <v>100</v>
      </c>
      <c r="U18" s="78">
        <v>110</v>
      </c>
      <c r="V18" s="78">
        <v>110</v>
      </c>
      <c r="W18" s="2"/>
      <c r="X18" s="13">
        <f>T18</f>
        <v>100</v>
      </c>
      <c r="Y18" s="14">
        <f t="shared" si="1"/>
        <v>70.61</v>
      </c>
      <c r="Z18" s="13">
        <f t="shared" si="2"/>
        <v>230</v>
      </c>
      <c r="AA18" s="14">
        <f t="shared" si="3"/>
        <v>162.403</v>
      </c>
      <c r="AB18" s="2">
        <v>150</v>
      </c>
      <c r="AC18" s="46">
        <v>170</v>
      </c>
      <c r="AD18" s="46">
        <v>0</v>
      </c>
      <c r="AE18" s="2"/>
      <c r="AF18" s="13">
        <f>AC18</f>
        <v>170</v>
      </c>
      <c r="AG18" s="14">
        <f t="shared" si="4"/>
        <v>120.03699999999999</v>
      </c>
      <c r="AH18" s="13">
        <f t="shared" si="5"/>
        <v>400</v>
      </c>
      <c r="AI18" s="14">
        <f t="shared" si="6"/>
        <v>282.44</v>
      </c>
      <c r="AJ18" s="2"/>
      <c r="AK18" s="2"/>
      <c r="AL18" s="101"/>
    </row>
    <row r="19" spans="1:38" ht="12.75">
      <c r="A19" s="100">
        <v>12</v>
      </c>
      <c r="B19" s="2">
        <v>1</v>
      </c>
      <c r="C19" s="2" t="s">
        <v>269</v>
      </c>
      <c r="D19" s="2" t="s">
        <v>65</v>
      </c>
      <c r="E19" s="2">
        <v>75</v>
      </c>
      <c r="F19" s="2" t="s">
        <v>146</v>
      </c>
      <c r="G19" s="2" t="s">
        <v>114</v>
      </c>
      <c r="H19" s="2" t="s">
        <v>76</v>
      </c>
      <c r="I19" s="2" t="s">
        <v>68</v>
      </c>
      <c r="J19" s="27">
        <v>31334</v>
      </c>
      <c r="K19" s="2" t="s">
        <v>69</v>
      </c>
      <c r="L19" s="1">
        <v>74.3</v>
      </c>
      <c r="M19" s="14">
        <v>0.6694</v>
      </c>
      <c r="N19" s="11">
        <v>135</v>
      </c>
      <c r="O19" s="46">
        <v>145</v>
      </c>
      <c r="P19" s="46">
        <v>152.5</v>
      </c>
      <c r="Q19" s="2"/>
      <c r="R19" s="13">
        <v>152.5</v>
      </c>
      <c r="S19" s="14">
        <f t="shared" si="0"/>
        <v>102.0835</v>
      </c>
      <c r="T19" s="11">
        <v>130</v>
      </c>
      <c r="U19" s="46">
        <v>140</v>
      </c>
      <c r="V19" s="78">
        <v>142.5</v>
      </c>
      <c r="W19" s="2"/>
      <c r="X19" s="13">
        <f>U19</f>
        <v>140</v>
      </c>
      <c r="Y19" s="14">
        <f t="shared" si="1"/>
        <v>93.716</v>
      </c>
      <c r="Z19" s="13">
        <f t="shared" si="2"/>
        <v>292.5</v>
      </c>
      <c r="AA19" s="14">
        <f t="shared" si="3"/>
        <v>195.7995</v>
      </c>
      <c r="AB19" s="2">
        <v>160</v>
      </c>
      <c r="AC19" s="46">
        <v>175</v>
      </c>
      <c r="AD19" s="46">
        <v>187.5</v>
      </c>
      <c r="AE19" s="2"/>
      <c r="AF19" s="13">
        <f>AD19</f>
        <v>187.5</v>
      </c>
      <c r="AG19" s="14">
        <f t="shared" si="4"/>
        <v>125.5125</v>
      </c>
      <c r="AH19" s="13">
        <f t="shared" si="5"/>
        <v>480</v>
      </c>
      <c r="AI19" s="14">
        <f t="shared" si="6"/>
        <v>321.312</v>
      </c>
      <c r="AJ19" s="2"/>
      <c r="AK19" s="2"/>
      <c r="AL19" s="101"/>
    </row>
    <row r="20" spans="1:38" ht="12.75">
      <c r="A20" s="100">
        <v>5</v>
      </c>
      <c r="B20" s="2">
        <v>2</v>
      </c>
      <c r="C20" s="2" t="s">
        <v>269</v>
      </c>
      <c r="D20" s="2" t="s">
        <v>65</v>
      </c>
      <c r="E20" s="2">
        <v>75</v>
      </c>
      <c r="F20" s="2" t="s">
        <v>211</v>
      </c>
      <c r="G20" s="2" t="s">
        <v>114</v>
      </c>
      <c r="H20" s="2" t="s">
        <v>76</v>
      </c>
      <c r="I20" s="2" t="s">
        <v>68</v>
      </c>
      <c r="J20" s="27">
        <v>32347</v>
      </c>
      <c r="K20" s="24" t="s">
        <v>69</v>
      </c>
      <c r="L20" s="1">
        <v>74.25</v>
      </c>
      <c r="M20" s="14">
        <v>0.6698</v>
      </c>
      <c r="N20" s="11">
        <v>130</v>
      </c>
      <c r="O20" s="46">
        <v>135</v>
      </c>
      <c r="P20" s="46">
        <v>140</v>
      </c>
      <c r="Q20" s="2"/>
      <c r="R20" s="13">
        <v>140</v>
      </c>
      <c r="S20" s="14">
        <f t="shared" si="0"/>
        <v>93.77199999999999</v>
      </c>
      <c r="T20" s="11">
        <v>85</v>
      </c>
      <c r="U20" s="46">
        <v>95</v>
      </c>
      <c r="V20" s="78">
        <v>100</v>
      </c>
      <c r="W20" s="2"/>
      <c r="X20" s="13">
        <f>U20</f>
        <v>95</v>
      </c>
      <c r="Y20" s="14">
        <f t="shared" si="1"/>
        <v>63.63099999999999</v>
      </c>
      <c r="Z20" s="13">
        <f t="shared" si="2"/>
        <v>235</v>
      </c>
      <c r="AA20" s="14">
        <f t="shared" si="3"/>
        <v>157.403</v>
      </c>
      <c r="AB20" s="2">
        <v>170</v>
      </c>
      <c r="AC20" s="46">
        <v>182.5</v>
      </c>
      <c r="AD20" s="46">
        <v>190</v>
      </c>
      <c r="AE20" s="2"/>
      <c r="AF20" s="13">
        <f>AD20</f>
        <v>190</v>
      </c>
      <c r="AG20" s="14">
        <f t="shared" si="4"/>
        <v>127.26199999999999</v>
      </c>
      <c r="AH20" s="13">
        <f t="shared" si="5"/>
        <v>425</v>
      </c>
      <c r="AI20" s="14">
        <f t="shared" si="6"/>
        <v>284.66499999999996</v>
      </c>
      <c r="AJ20" s="2"/>
      <c r="AK20" s="2" t="s">
        <v>357</v>
      </c>
      <c r="AL20" s="101">
        <v>5</v>
      </c>
    </row>
    <row r="21" spans="1:38" ht="12.75">
      <c r="A21" s="100">
        <v>12</v>
      </c>
      <c r="B21" s="2">
        <v>1</v>
      </c>
      <c r="C21" s="2" t="s">
        <v>269</v>
      </c>
      <c r="D21" s="2" t="s">
        <v>65</v>
      </c>
      <c r="E21" s="2">
        <v>82.5</v>
      </c>
      <c r="F21" s="2" t="s">
        <v>208</v>
      </c>
      <c r="G21" s="2" t="s">
        <v>356</v>
      </c>
      <c r="H21" s="2" t="s">
        <v>76</v>
      </c>
      <c r="I21" s="2" t="s">
        <v>68</v>
      </c>
      <c r="J21" s="27">
        <v>38169</v>
      </c>
      <c r="K21" s="2" t="s">
        <v>117</v>
      </c>
      <c r="L21" s="1">
        <v>81.9</v>
      </c>
      <c r="M21" s="14">
        <v>0.7656</v>
      </c>
      <c r="N21" s="11">
        <v>120</v>
      </c>
      <c r="O21" s="46">
        <v>130</v>
      </c>
      <c r="P21" s="78">
        <v>140</v>
      </c>
      <c r="Q21" s="2"/>
      <c r="R21" s="13">
        <v>130</v>
      </c>
      <c r="S21" s="14">
        <f t="shared" si="0"/>
        <v>99.52799999999999</v>
      </c>
      <c r="T21" s="11">
        <v>80</v>
      </c>
      <c r="U21" s="78">
        <v>90</v>
      </c>
      <c r="V21" s="78">
        <v>90</v>
      </c>
      <c r="W21" s="2"/>
      <c r="X21" s="13">
        <f>T21</f>
        <v>80</v>
      </c>
      <c r="Y21" s="14">
        <f t="shared" si="1"/>
        <v>61.248</v>
      </c>
      <c r="Z21" s="13">
        <f t="shared" si="2"/>
        <v>210</v>
      </c>
      <c r="AA21" s="14">
        <f t="shared" si="3"/>
        <v>160.77599999999998</v>
      </c>
      <c r="AB21" s="2">
        <v>120</v>
      </c>
      <c r="AC21" s="46">
        <v>130</v>
      </c>
      <c r="AD21" s="46">
        <v>140</v>
      </c>
      <c r="AE21" s="2"/>
      <c r="AF21" s="13">
        <f>AD21</f>
        <v>140</v>
      </c>
      <c r="AG21" s="14">
        <f t="shared" si="4"/>
        <v>107.184</v>
      </c>
      <c r="AH21" s="13">
        <f t="shared" si="5"/>
        <v>350</v>
      </c>
      <c r="AI21" s="14">
        <f t="shared" si="6"/>
        <v>267.96</v>
      </c>
      <c r="AJ21" s="2"/>
      <c r="AK21" s="2" t="s">
        <v>145</v>
      </c>
      <c r="AL21" s="101">
        <v>12</v>
      </c>
    </row>
    <row r="22" spans="1:38" ht="12.75">
      <c r="A22" s="100">
        <v>12</v>
      </c>
      <c r="B22" s="2">
        <v>1</v>
      </c>
      <c r="C22" s="2" t="s">
        <v>269</v>
      </c>
      <c r="D22" s="2" t="s">
        <v>65</v>
      </c>
      <c r="E22" s="2">
        <v>82.5</v>
      </c>
      <c r="F22" s="2" t="s">
        <v>210</v>
      </c>
      <c r="G22" s="2" t="s">
        <v>67</v>
      </c>
      <c r="H22" s="2" t="s">
        <v>67</v>
      </c>
      <c r="I22" s="2" t="s">
        <v>68</v>
      </c>
      <c r="J22" s="27">
        <v>37438</v>
      </c>
      <c r="K22" s="2" t="s">
        <v>92</v>
      </c>
      <c r="L22" s="1">
        <v>79.55</v>
      </c>
      <c r="M22" s="14">
        <v>0.7178</v>
      </c>
      <c r="N22" s="11">
        <v>120</v>
      </c>
      <c r="O22" s="46">
        <v>130</v>
      </c>
      <c r="P22" s="78">
        <v>135</v>
      </c>
      <c r="Q22" s="2"/>
      <c r="R22" s="13">
        <v>130</v>
      </c>
      <c r="S22" s="14">
        <f t="shared" si="0"/>
        <v>93.314</v>
      </c>
      <c r="T22" s="11">
        <v>80</v>
      </c>
      <c r="U22" s="78">
        <v>85</v>
      </c>
      <c r="V22" s="78">
        <v>85</v>
      </c>
      <c r="W22" s="2"/>
      <c r="X22" s="13">
        <f>T22</f>
        <v>80</v>
      </c>
      <c r="Y22" s="14">
        <f t="shared" si="1"/>
        <v>57.424</v>
      </c>
      <c r="Z22" s="13">
        <f t="shared" si="2"/>
        <v>210</v>
      </c>
      <c r="AA22" s="14">
        <f t="shared" si="3"/>
        <v>150.738</v>
      </c>
      <c r="AB22" s="2">
        <v>145</v>
      </c>
      <c r="AC22" s="46">
        <v>150</v>
      </c>
      <c r="AD22" s="46">
        <v>155</v>
      </c>
      <c r="AE22" s="2"/>
      <c r="AF22" s="13">
        <f>AD22</f>
        <v>155</v>
      </c>
      <c r="AG22" s="14">
        <f t="shared" si="4"/>
        <v>111.259</v>
      </c>
      <c r="AH22" s="13">
        <f t="shared" si="5"/>
        <v>365</v>
      </c>
      <c r="AI22" s="14">
        <f t="shared" si="6"/>
        <v>261.997</v>
      </c>
      <c r="AJ22" s="2"/>
      <c r="AK22" s="2" t="s">
        <v>143</v>
      </c>
      <c r="AL22" s="101">
        <v>12</v>
      </c>
    </row>
    <row r="23" spans="1:38" ht="12.75">
      <c r="A23" s="100">
        <v>12</v>
      </c>
      <c r="B23" s="2">
        <v>1</v>
      </c>
      <c r="C23" s="2" t="s">
        <v>269</v>
      </c>
      <c r="D23" s="2" t="s">
        <v>65</v>
      </c>
      <c r="E23" s="2">
        <v>82.5</v>
      </c>
      <c r="F23" s="2" t="s">
        <v>206</v>
      </c>
      <c r="G23" s="2" t="s">
        <v>182</v>
      </c>
      <c r="H23" s="2" t="s">
        <v>76</v>
      </c>
      <c r="I23" s="2" t="s">
        <v>68</v>
      </c>
      <c r="J23" s="27">
        <v>34727</v>
      </c>
      <c r="K23" s="24" t="s">
        <v>69</v>
      </c>
      <c r="L23" s="1">
        <v>82.4</v>
      </c>
      <c r="M23" s="14">
        <v>0.6198</v>
      </c>
      <c r="N23" s="11">
        <v>190</v>
      </c>
      <c r="O23" s="46">
        <v>200</v>
      </c>
      <c r="P23" s="46">
        <v>205</v>
      </c>
      <c r="Q23" s="2"/>
      <c r="R23" s="13">
        <v>205</v>
      </c>
      <c r="S23" s="14">
        <f t="shared" si="0"/>
        <v>127.059</v>
      </c>
      <c r="T23" s="11">
        <v>155</v>
      </c>
      <c r="U23" s="46">
        <v>165</v>
      </c>
      <c r="V23" s="78">
        <v>170</v>
      </c>
      <c r="W23" s="2"/>
      <c r="X23" s="13">
        <f>U23</f>
        <v>165</v>
      </c>
      <c r="Y23" s="14">
        <f t="shared" si="1"/>
        <v>102.267</v>
      </c>
      <c r="Z23" s="13">
        <f t="shared" si="2"/>
        <v>370</v>
      </c>
      <c r="AA23" s="14">
        <f t="shared" si="3"/>
        <v>229.326</v>
      </c>
      <c r="AB23" s="2">
        <v>220</v>
      </c>
      <c r="AC23" s="83">
        <v>230</v>
      </c>
      <c r="AD23" s="46">
        <v>0</v>
      </c>
      <c r="AE23" s="2"/>
      <c r="AF23" s="13">
        <f>AB23</f>
        <v>220</v>
      </c>
      <c r="AG23" s="14">
        <f t="shared" si="4"/>
        <v>136.356</v>
      </c>
      <c r="AH23" s="13">
        <f t="shared" si="5"/>
        <v>590</v>
      </c>
      <c r="AI23" s="14">
        <f t="shared" si="6"/>
        <v>365.682</v>
      </c>
      <c r="AJ23" s="2"/>
      <c r="AK23" s="2"/>
      <c r="AL23" s="101"/>
    </row>
    <row r="24" spans="1:38" ht="12.75">
      <c r="A24" s="100">
        <v>0</v>
      </c>
      <c r="B24" s="2" t="s">
        <v>338</v>
      </c>
      <c r="C24" s="2" t="s">
        <v>269</v>
      </c>
      <c r="D24" s="2" t="s">
        <v>65</v>
      </c>
      <c r="E24" s="2">
        <v>82.5</v>
      </c>
      <c r="F24" s="2" t="s">
        <v>207</v>
      </c>
      <c r="G24" s="2" t="s">
        <v>182</v>
      </c>
      <c r="H24" s="2" t="s">
        <v>76</v>
      </c>
      <c r="I24" s="2" t="s">
        <v>68</v>
      </c>
      <c r="J24" s="27">
        <v>34208</v>
      </c>
      <c r="K24" s="24" t="s">
        <v>69</v>
      </c>
      <c r="L24" s="1">
        <v>82.35</v>
      </c>
      <c r="M24" s="14">
        <v>0.6203</v>
      </c>
      <c r="N24" s="11">
        <v>125</v>
      </c>
      <c r="O24" s="46">
        <v>130</v>
      </c>
      <c r="P24" s="46">
        <v>137.5</v>
      </c>
      <c r="Q24" s="2"/>
      <c r="R24" s="13">
        <v>137.5</v>
      </c>
      <c r="S24" s="14">
        <f t="shared" si="0"/>
        <v>85.29124999999999</v>
      </c>
      <c r="T24" s="78">
        <v>122.5</v>
      </c>
      <c r="U24" s="78">
        <v>122.5</v>
      </c>
      <c r="V24" s="78">
        <v>122.5</v>
      </c>
      <c r="W24" s="2"/>
      <c r="X24" s="13">
        <v>0</v>
      </c>
      <c r="Y24" s="14">
        <f t="shared" si="1"/>
        <v>0</v>
      </c>
      <c r="Z24" s="13">
        <f t="shared" si="2"/>
        <v>137.5</v>
      </c>
      <c r="AA24" s="14">
        <f t="shared" si="3"/>
        <v>85.29124999999999</v>
      </c>
      <c r="AB24" s="2"/>
      <c r="AC24" s="46"/>
      <c r="AD24" s="38"/>
      <c r="AE24" s="2"/>
      <c r="AF24" s="13"/>
      <c r="AG24" s="14">
        <f t="shared" si="4"/>
        <v>0</v>
      </c>
      <c r="AH24" s="13">
        <v>0</v>
      </c>
      <c r="AI24" s="14">
        <f t="shared" si="6"/>
        <v>0</v>
      </c>
      <c r="AJ24" s="2"/>
      <c r="AK24" s="2" t="s">
        <v>206</v>
      </c>
      <c r="AL24" s="101">
        <v>0</v>
      </c>
    </row>
    <row r="25" spans="1:38" ht="12.75">
      <c r="A25" s="100">
        <v>12</v>
      </c>
      <c r="B25" s="2">
        <v>1</v>
      </c>
      <c r="C25" s="2" t="s">
        <v>269</v>
      </c>
      <c r="D25" s="2" t="s">
        <v>65</v>
      </c>
      <c r="E25" s="2">
        <v>110</v>
      </c>
      <c r="F25" s="2" t="s">
        <v>277</v>
      </c>
      <c r="G25" s="2" t="s">
        <v>88</v>
      </c>
      <c r="H25" s="2" t="s">
        <v>76</v>
      </c>
      <c r="I25" s="2" t="s">
        <v>68</v>
      </c>
      <c r="J25" s="27">
        <v>38289</v>
      </c>
      <c r="K25" s="2" t="s">
        <v>117</v>
      </c>
      <c r="L25" s="1">
        <v>103.1</v>
      </c>
      <c r="M25" s="14">
        <v>0.6732</v>
      </c>
      <c r="N25" s="11">
        <v>75</v>
      </c>
      <c r="O25" s="46">
        <v>85</v>
      </c>
      <c r="P25" s="78">
        <v>90</v>
      </c>
      <c r="Q25" s="2"/>
      <c r="R25" s="13">
        <v>85</v>
      </c>
      <c r="S25" s="14">
        <f t="shared" si="0"/>
        <v>57.222</v>
      </c>
      <c r="T25" s="11">
        <v>50</v>
      </c>
      <c r="U25" s="46">
        <v>55</v>
      </c>
      <c r="V25" s="46">
        <v>60</v>
      </c>
      <c r="W25" s="2"/>
      <c r="X25" s="13">
        <f>V25</f>
        <v>60</v>
      </c>
      <c r="Y25" s="14">
        <f t="shared" si="1"/>
        <v>40.392</v>
      </c>
      <c r="Z25" s="13">
        <f t="shared" si="2"/>
        <v>145</v>
      </c>
      <c r="AA25" s="14">
        <f t="shared" si="3"/>
        <v>97.614</v>
      </c>
      <c r="AB25" s="2">
        <v>75</v>
      </c>
      <c r="AC25" s="83">
        <v>105</v>
      </c>
      <c r="AD25" s="83">
        <v>115</v>
      </c>
      <c r="AE25" s="2"/>
      <c r="AF25" s="13">
        <f>AB25</f>
        <v>75</v>
      </c>
      <c r="AG25" s="14">
        <f t="shared" si="4"/>
        <v>50.49</v>
      </c>
      <c r="AH25" s="13">
        <f aca="true" t="shared" si="7" ref="AH25:AH59">Z25+AF25</f>
        <v>220</v>
      </c>
      <c r="AI25" s="14">
        <f t="shared" si="6"/>
        <v>148.104</v>
      </c>
      <c r="AJ25" s="2"/>
      <c r="AK25" s="2" t="s">
        <v>294</v>
      </c>
      <c r="AL25" s="101">
        <v>12</v>
      </c>
    </row>
    <row r="26" spans="1:38" ht="12.75">
      <c r="A26" s="100">
        <v>12</v>
      </c>
      <c r="B26" s="2">
        <v>1</v>
      </c>
      <c r="C26" s="2" t="s">
        <v>269</v>
      </c>
      <c r="D26" s="2" t="s">
        <v>65</v>
      </c>
      <c r="E26" s="2">
        <v>110</v>
      </c>
      <c r="F26" s="2" t="s">
        <v>282</v>
      </c>
      <c r="G26" s="2" t="s">
        <v>88</v>
      </c>
      <c r="H26" s="2" t="s">
        <v>76</v>
      </c>
      <c r="I26" s="2" t="s">
        <v>68</v>
      </c>
      <c r="J26" s="27">
        <v>37259</v>
      </c>
      <c r="K26" s="2" t="s">
        <v>92</v>
      </c>
      <c r="L26" s="1">
        <v>104.85</v>
      </c>
      <c r="M26" s="14">
        <v>0.5876</v>
      </c>
      <c r="N26" s="11">
        <v>115</v>
      </c>
      <c r="O26" s="46">
        <v>130</v>
      </c>
      <c r="P26" s="78">
        <v>140</v>
      </c>
      <c r="Q26" s="2"/>
      <c r="R26" s="13">
        <v>130</v>
      </c>
      <c r="S26" s="14">
        <f t="shared" si="0"/>
        <v>76.388</v>
      </c>
      <c r="T26" s="11">
        <v>90</v>
      </c>
      <c r="U26" s="78">
        <v>97.5</v>
      </c>
      <c r="V26" s="78">
        <v>97.5</v>
      </c>
      <c r="W26" s="2"/>
      <c r="X26" s="13">
        <f>T26</f>
        <v>90</v>
      </c>
      <c r="Y26" s="14">
        <f t="shared" si="1"/>
        <v>52.884</v>
      </c>
      <c r="Z26" s="13">
        <f t="shared" si="2"/>
        <v>220</v>
      </c>
      <c r="AA26" s="14">
        <f t="shared" si="3"/>
        <v>129.272</v>
      </c>
      <c r="AB26" s="2">
        <v>150</v>
      </c>
      <c r="AC26" s="46">
        <v>162.5</v>
      </c>
      <c r="AD26" s="46">
        <v>172.5</v>
      </c>
      <c r="AE26" s="2"/>
      <c r="AF26" s="13">
        <f>AD26</f>
        <v>172.5</v>
      </c>
      <c r="AG26" s="14">
        <f t="shared" si="4"/>
        <v>101.361</v>
      </c>
      <c r="AH26" s="13">
        <f t="shared" si="7"/>
        <v>392.5</v>
      </c>
      <c r="AI26" s="14">
        <f t="shared" si="6"/>
        <v>230.633</v>
      </c>
      <c r="AJ26" s="2"/>
      <c r="AK26" s="2"/>
      <c r="AL26" s="101"/>
    </row>
    <row r="27" spans="1:38" ht="12.75">
      <c r="A27" s="100">
        <v>0</v>
      </c>
      <c r="B27" s="2" t="s">
        <v>338</v>
      </c>
      <c r="C27" s="2" t="s">
        <v>269</v>
      </c>
      <c r="D27" s="2" t="s">
        <v>84</v>
      </c>
      <c r="E27" s="2">
        <v>100</v>
      </c>
      <c r="F27" s="2" t="s">
        <v>85</v>
      </c>
      <c r="G27" s="2" t="s">
        <v>86</v>
      </c>
      <c r="H27" s="2" t="s">
        <v>76</v>
      </c>
      <c r="I27" s="2" t="s">
        <v>68</v>
      </c>
      <c r="J27" s="27">
        <v>29541</v>
      </c>
      <c r="K27" s="2" t="s">
        <v>69</v>
      </c>
      <c r="L27" s="1">
        <v>98.3</v>
      </c>
      <c r="M27" s="14">
        <v>0.5583</v>
      </c>
      <c r="N27" s="78">
        <v>230</v>
      </c>
      <c r="O27" s="46">
        <v>230</v>
      </c>
      <c r="P27" s="78">
        <v>240</v>
      </c>
      <c r="Q27" s="2"/>
      <c r="R27" s="13">
        <v>230</v>
      </c>
      <c r="S27" s="14">
        <f t="shared" si="0"/>
        <v>128.409</v>
      </c>
      <c r="T27" s="78">
        <v>160</v>
      </c>
      <c r="U27" s="78">
        <v>160</v>
      </c>
      <c r="V27" s="78">
        <v>160</v>
      </c>
      <c r="W27" s="2"/>
      <c r="X27" s="13">
        <v>0</v>
      </c>
      <c r="Y27" s="14">
        <f t="shared" si="1"/>
        <v>0</v>
      </c>
      <c r="Z27" s="13">
        <f t="shared" si="2"/>
        <v>230</v>
      </c>
      <c r="AA27" s="14">
        <f t="shared" si="3"/>
        <v>128.409</v>
      </c>
      <c r="AB27" s="2"/>
      <c r="AC27" s="46"/>
      <c r="AD27" s="38"/>
      <c r="AE27" s="2"/>
      <c r="AF27" s="13"/>
      <c r="AG27" s="14">
        <f t="shared" si="4"/>
        <v>0</v>
      </c>
      <c r="AH27" s="13">
        <f t="shared" si="7"/>
        <v>230</v>
      </c>
      <c r="AI27" s="14">
        <f t="shared" si="6"/>
        <v>128.409</v>
      </c>
      <c r="AJ27" s="2"/>
      <c r="AK27" s="2"/>
      <c r="AL27" s="101"/>
    </row>
    <row r="28" spans="1:38" ht="12.75">
      <c r="A28" s="100"/>
      <c r="B28" s="2"/>
      <c r="C28" s="2"/>
      <c r="D28" s="2"/>
      <c r="E28" s="2"/>
      <c r="F28" s="51" t="s">
        <v>359</v>
      </c>
      <c r="G28" s="2"/>
      <c r="H28" s="2"/>
      <c r="I28" s="2"/>
      <c r="J28" s="27"/>
      <c r="K28" s="2"/>
      <c r="L28" s="1"/>
      <c r="M28" s="14"/>
      <c r="N28" s="11"/>
      <c r="O28" s="46"/>
      <c r="P28" s="46"/>
      <c r="Q28" s="2"/>
      <c r="R28" s="13"/>
      <c r="S28" s="14"/>
      <c r="T28" s="11"/>
      <c r="U28" s="46"/>
      <c r="V28" s="46"/>
      <c r="W28" s="2"/>
      <c r="X28" s="13"/>
      <c r="Y28" s="14">
        <f aca="true" t="shared" si="8" ref="Y28:Y42">X28*M28</f>
        <v>0</v>
      </c>
      <c r="Z28" s="13">
        <f aca="true" t="shared" si="9" ref="Z28:Z42">R28+X28</f>
        <v>0</v>
      </c>
      <c r="AA28" s="14">
        <f aca="true" t="shared" si="10" ref="AA28:AA42">Z28*M28</f>
        <v>0</v>
      </c>
      <c r="AB28" s="2"/>
      <c r="AC28" s="46"/>
      <c r="AD28" s="38"/>
      <c r="AE28" s="2"/>
      <c r="AF28" s="13"/>
      <c r="AG28" s="14">
        <f aca="true" t="shared" si="11" ref="AG28:AG42">AF28*M28</f>
        <v>0</v>
      </c>
      <c r="AH28" s="13">
        <f t="shared" si="7"/>
        <v>0</v>
      </c>
      <c r="AI28" s="14">
        <f aca="true" t="shared" si="12" ref="AI28:AI42">AH28*M28</f>
        <v>0</v>
      </c>
      <c r="AJ28" s="2"/>
      <c r="AK28" s="2"/>
      <c r="AL28" s="101"/>
    </row>
    <row r="29" spans="1:38" ht="12.75">
      <c r="A29" s="100"/>
      <c r="B29" s="2"/>
      <c r="C29" s="2"/>
      <c r="D29" s="2"/>
      <c r="E29" s="2"/>
      <c r="F29" s="35" t="s">
        <v>42</v>
      </c>
      <c r="G29" s="2"/>
      <c r="H29" s="2"/>
      <c r="I29" s="2"/>
      <c r="J29" s="27"/>
      <c r="K29" s="2"/>
      <c r="L29" s="1"/>
      <c r="M29" s="14"/>
      <c r="N29" s="11"/>
      <c r="O29" s="46"/>
      <c r="P29" s="46"/>
      <c r="Q29" s="2"/>
      <c r="R29" s="13"/>
      <c r="S29" s="14"/>
      <c r="T29" s="11"/>
      <c r="U29" s="46"/>
      <c r="V29" s="46"/>
      <c r="W29" s="2"/>
      <c r="X29" s="13"/>
      <c r="Y29" s="14"/>
      <c r="Z29" s="13"/>
      <c r="AA29" s="14"/>
      <c r="AB29" s="2"/>
      <c r="AC29" s="46"/>
      <c r="AD29" s="38"/>
      <c r="AE29" s="2"/>
      <c r="AF29" s="13"/>
      <c r="AG29" s="14"/>
      <c r="AH29" s="13"/>
      <c r="AI29" s="14"/>
      <c r="AJ29" s="2"/>
      <c r="AK29" s="2"/>
      <c r="AL29" s="101"/>
    </row>
    <row r="30" spans="1:38" ht="12.75">
      <c r="A30" s="100">
        <v>12</v>
      </c>
      <c r="B30" s="2">
        <v>1</v>
      </c>
      <c r="C30" s="2" t="s">
        <v>44</v>
      </c>
      <c r="D30" s="2" t="s">
        <v>65</v>
      </c>
      <c r="E30" s="2">
        <v>44</v>
      </c>
      <c r="F30" s="2" t="s">
        <v>329</v>
      </c>
      <c r="G30" s="2" t="s">
        <v>104</v>
      </c>
      <c r="H30" s="2" t="s">
        <v>76</v>
      </c>
      <c r="I30" s="2" t="s">
        <v>68</v>
      </c>
      <c r="J30" s="27">
        <v>37714</v>
      </c>
      <c r="K30" s="2" t="s">
        <v>117</v>
      </c>
      <c r="L30" s="1">
        <v>37.14</v>
      </c>
      <c r="M30" s="14">
        <v>1.446</v>
      </c>
      <c r="N30" s="11">
        <v>35</v>
      </c>
      <c r="O30" s="83">
        <v>45</v>
      </c>
      <c r="P30" s="46">
        <v>0</v>
      </c>
      <c r="Q30" s="2"/>
      <c r="R30" s="13">
        <f>N30</f>
        <v>35</v>
      </c>
      <c r="S30" s="14">
        <f aca="true" t="shared" si="13" ref="S30:S42">R30*M30</f>
        <v>50.61</v>
      </c>
      <c r="T30" s="11">
        <v>22.5</v>
      </c>
      <c r="U30" s="46">
        <v>25</v>
      </c>
      <c r="V30" s="83">
        <v>30</v>
      </c>
      <c r="W30" s="2"/>
      <c r="X30" s="13">
        <f>U30</f>
        <v>25</v>
      </c>
      <c r="Y30" s="14">
        <f t="shared" si="8"/>
        <v>36.15</v>
      </c>
      <c r="Z30" s="13">
        <f t="shared" si="9"/>
        <v>60</v>
      </c>
      <c r="AA30" s="14">
        <f t="shared" si="10"/>
        <v>86.75999999999999</v>
      </c>
      <c r="AB30" s="2">
        <v>45</v>
      </c>
      <c r="AC30" s="46">
        <v>60</v>
      </c>
      <c r="AD30" s="83">
        <v>65</v>
      </c>
      <c r="AE30" s="2"/>
      <c r="AF30" s="13">
        <f>AC30</f>
        <v>60</v>
      </c>
      <c r="AG30" s="14">
        <f t="shared" si="11"/>
        <v>86.75999999999999</v>
      </c>
      <c r="AH30" s="13">
        <f t="shared" si="7"/>
        <v>120</v>
      </c>
      <c r="AI30" s="14">
        <f t="shared" si="12"/>
        <v>173.51999999999998</v>
      </c>
      <c r="AJ30" s="2"/>
      <c r="AK30" s="2"/>
      <c r="AL30" s="101"/>
    </row>
    <row r="31" spans="1:38" ht="12.75">
      <c r="A31" s="100">
        <v>12</v>
      </c>
      <c r="B31" s="2">
        <v>1</v>
      </c>
      <c r="C31" s="2" t="s">
        <v>44</v>
      </c>
      <c r="D31" s="2" t="s">
        <v>65</v>
      </c>
      <c r="E31" s="2">
        <v>48</v>
      </c>
      <c r="F31" s="2" t="s">
        <v>343</v>
      </c>
      <c r="G31" s="2" t="s">
        <v>104</v>
      </c>
      <c r="H31" s="2" t="s">
        <v>76</v>
      </c>
      <c r="I31" s="2" t="s">
        <v>68</v>
      </c>
      <c r="J31" s="27">
        <v>39244</v>
      </c>
      <c r="K31" s="2" t="s">
        <v>81</v>
      </c>
      <c r="L31" s="1">
        <v>44.5</v>
      </c>
      <c r="M31" s="14">
        <v>1.3627</v>
      </c>
      <c r="N31" s="11">
        <v>25</v>
      </c>
      <c r="O31" s="83">
        <v>35</v>
      </c>
      <c r="P31" s="46">
        <v>0</v>
      </c>
      <c r="Q31" s="2"/>
      <c r="R31" s="13">
        <f>N31</f>
        <v>25</v>
      </c>
      <c r="S31" s="14">
        <f t="shared" si="13"/>
        <v>34.0675</v>
      </c>
      <c r="T31" s="11">
        <v>20</v>
      </c>
      <c r="U31" s="83">
        <v>22.5</v>
      </c>
      <c r="V31" s="46">
        <v>0</v>
      </c>
      <c r="W31" s="2"/>
      <c r="X31" s="13">
        <f>T31</f>
        <v>20</v>
      </c>
      <c r="Y31" s="14">
        <f t="shared" si="8"/>
        <v>27.254</v>
      </c>
      <c r="Z31" s="13">
        <f t="shared" si="9"/>
        <v>45</v>
      </c>
      <c r="AA31" s="14">
        <f t="shared" si="10"/>
        <v>61.3215</v>
      </c>
      <c r="AB31" s="2">
        <v>40</v>
      </c>
      <c r="AC31" s="46">
        <v>50</v>
      </c>
      <c r="AD31" s="46">
        <v>0</v>
      </c>
      <c r="AE31" s="2"/>
      <c r="AF31" s="13">
        <f>AC31</f>
        <v>50</v>
      </c>
      <c r="AG31" s="14">
        <f t="shared" si="11"/>
        <v>68.135</v>
      </c>
      <c r="AH31" s="13">
        <f t="shared" si="7"/>
        <v>95</v>
      </c>
      <c r="AI31" s="14">
        <f t="shared" si="12"/>
        <v>129.4565</v>
      </c>
      <c r="AJ31" s="2"/>
      <c r="AK31" s="2"/>
      <c r="AL31" s="101"/>
    </row>
    <row r="32" spans="1:38" ht="12.75">
      <c r="A32" s="100">
        <v>12</v>
      </c>
      <c r="B32" s="2">
        <v>1</v>
      </c>
      <c r="C32" s="2" t="s">
        <v>44</v>
      </c>
      <c r="D32" s="2" t="s">
        <v>65</v>
      </c>
      <c r="E32" s="2">
        <v>56</v>
      </c>
      <c r="F32" s="2" t="s">
        <v>344</v>
      </c>
      <c r="G32" s="2" t="s">
        <v>104</v>
      </c>
      <c r="H32" s="2" t="s">
        <v>76</v>
      </c>
      <c r="I32" s="2" t="s">
        <v>68</v>
      </c>
      <c r="J32" s="27">
        <v>37668</v>
      </c>
      <c r="K32" s="2" t="s">
        <v>117</v>
      </c>
      <c r="L32" s="1">
        <v>55.88</v>
      </c>
      <c r="M32" s="14">
        <v>1.0343</v>
      </c>
      <c r="N32" s="11">
        <v>35</v>
      </c>
      <c r="O32" s="46">
        <v>55</v>
      </c>
      <c r="P32" s="46">
        <v>0</v>
      </c>
      <c r="Q32" s="2"/>
      <c r="R32" s="13">
        <f>O32</f>
        <v>55</v>
      </c>
      <c r="S32" s="14">
        <f t="shared" si="13"/>
        <v>56.8865</v>
      </c>
      <c r="T32" s="11">
        <v>27.5</v>
      </c>
      <c r="U32" s="46">
        <v>32.5</v>
      </c>
      <c r="V32" s="83">
        <v>37.5</v>
      </c>
      <c r="W32" s="2"/>
      <c r="X32" s="13">
        <f>U32</f>
        <v>32.5</v>
      </c>
      <c r="Y32" s="14">
        <f t="shared" si="8"/>
        <v>33.61475</v>
      </c>
      <c r="Z32" s="13">
        <f t="shared" si="9"/>
        <v>87.5</v>
      </c>
      <c r="AA32" s="14">
        <f t="shared" si="10"/>
        <v>90.50125</v>
      </c>
      <c r="AB32" s="2">
        <v>60</v>
      </c>
      <c r="AC32" s="46">
        <v>70</v>
      </c>
      <c r="AD32" s="46">
        <v>80</v>
      </c>
      <c r="AE32" s="2"/>
      <c r="AF32" s="13">
        <f>AD32</f>
        <v>80</v>
      </c>
      <c r="AG32" s="14">
        <f t="shared" si="11"/>
        <v>82.744</v>
      </c>
      <c r="AH32" s="13">
        <f t="shared" si="7"/>
        <v>167.5</v>
      </c>
      <c r="AI32" s="14">
        <f t="shared" si="12"/>
        <v>173.24525</v>
      </c>
      <c r="AJ32" s="2"/>
      <c r="AK32" s="2"/>
      <c r="AL32" s="101"/>
    </row>
    <row r="33" spans="1:38" ht="12.75">
      <c r="A33" s="100"/>
      <c r="B33" s="2"/>
      <c r="C33" s="2"/>
      <c r="D33" s="2"/>
      <c r="E33" s="2"/>
      <c r="F33" s="95" t="s">
        <v>43</v>
      </c>
      <c r="G33" s="2"/>
      <c r="H33" s="2"/>
      <c r="I33" s="2"/>
      <c r="J33" s="27"/>
      <c r="K33" s="2"/>
      <c r="L33" s="1"/>
      <c r="M33" s="14"/>
      <c r="N33" s="11"/>
      <c r="O33" s="46"/>
      <c r="P33" s="46"/>
      <c r="Q33" s="2"/>
      <c r="R33" s="13"/>
      <c r="S33" s="14"/>
      <c r="T33" s="11"/>
      <c r="U33" s="46"/>
      <c r="V33" s="83"/>
      <c r="W33" s="2"/>
      <c r="X33" s="13"/>
      <c r="Y33" s="14"/>
      <c r="Z33" s="13"/>
      <c r="AA33" s="14"/>
      <c r="AB33" s="2"/>
      <c r="AC33" s="46"/>
      <c r="AD33" s="46"/>
      <c r="AE33" s="2"/>
      <c r="AF33" s="13"/>
      <c r="AG33" s="14"/>
      <c r="AH33" s="13"/>
      <c r="AI33" s="14"/>
      <c r="AJ33" s="2"/>
      <c r="AK33" s="2"/>
      <c r="AL33" s="101"/>
    </row>
    <row r="34" spans="1:38" ht="12.75">
      <c r="A34" s="100">
        <v>12</v>
      </c>
      <c r="B34" s="2">
        <v>1</v>
      </c>
      <c r="C34" s="2" t="s">
        <v>44</v>
      </c>
      <c r="D34" s="2" t="s">
        <v>65</v>
      </c>
      <c r="E34" s="2">
        <v>44</v>
      </c>
      <c r="F34" s="2" t="s">
        <v>328</v>
      </c>
      <c r="G34" s="2" t="s">
        <v>104</v>
      </c>
      <c r="H34" s="2" t="s">
        <v>76</v>
      </c>
      <c r="I34" s="2" t="s">
        <v>68</v>
      </c>
      <c r="J34" s="27">
        <v>38707</v>
      </c>
      <c r="K34" s="2" t="s">
        <v>117</v>
      </c>
      <c r="L34" s="1">
        <v>36.15</v>
      </c>
      <c r="M34" s="14">
        <v>1.6154</v>
      </c>
      <c r="N34" s="11">
        <v>40</v>
      </c>
      <c r="O34" s="83">
        <v>50</v>
      </c>
      <c r="P34" s="46">
        <v>0</v>
      </c>
      <c r="Q34" s="2"/>
      <c r="R34" s="13">
        <f>N34</f>
        <v>40</v>
      </c>
      <c r="S34" s="14">
        <f t="shared" si="13"/>
        <v>64.616</v>
      </c>
      <c r="T34" s="11">
        <v>25</v>
      </c>
      <c r="U34" s="83">
        <v>30</v>
      </c>
      <c r="V34" s="83">
        <v>30</v>
      </c>
      <c r="W34" s="2"/>
      <c r="X34" s="13">
        <f>T34</f>
        <v>25</v>
      </c>
      <c r="Y34" s="14">
        <f t="shared" si="8"/>
        <v>40.385</v>
      </c>
      <c r="Z34" s="13">
        <f t="shared" si="9"/>
        <v>65</v>
      </c>
      <c r="AA34" s="14">
        <f t="shared" si="10"/>
        <v>105.00099999999999</v>
      </c>
      <c r="AB34" s="2">
        <v>50</v>
      </c>
      <c r="AC34" s="46">
        <v>60</v>
      </c>
      <c r="AD34" s="46">
        <v>70</v>
      </c>
      <c r="AE34" s="2"/>
      <c r="AF34" s="13">
        <f>AD34</f>
        <v>70</v>
      </c>
      <c r="AG34" s="14">
        <f t="shared" si="11"/>
        <v>113.078</v>
      </c>
      <c r="AH34" s="13">
        <f t="shared" si="7"/>
        <v>135</v>
      </c>
      <c r="AI34" s="14">
        <f t="shared" si="12"/>
        <v>218.07899999999998</v>
      </c>
      <c r="AJ34" s="2"/>
      <c r="AK34" s="2" t="s">
        <v>362</v>
      </c>
      <c r="AL34" s="101"/>
    </row>
    <row r="35" spans="1:38" ht="12.75">
      <c r="A35" s="100">
        <v>12</v>
      </c>
      <c r="B35" s="2">
        <v>1</v>
      </c>
      <c r="C35" s="2" t="s">
        <v>44</v>
      </c>
      <c r="D35" s="2" t="s">
        <v>65</v>
      </c>
      <c r="E35" s="2">
        <v>56</v>
      </c>
      <c r="F35" s="2" t="s">
        <v>332</v>
      </c>
      <c r="G35" s="2" t="s">
        <v>104</v>
      </c>
      <c r="H35" s="2" t="s">
        <v>76</v>
      </c>
      <c r="I35" s="2" t="s">
        <v>68</v>
      </c>
      <c r="J35" s="27">
        <v>38040</v>
      </c>
      <c r="K35" s="2" t="s">
        <v>117</v>
      </c>
      <c r="L35" s="1">
        <v>53</v>
      </c>
      <c r="M35" s="14">
        <v>1.1448</v>
      </c>
      <c r="N35" s="11">
        <v>35</v>
      </c>
      <c r="O35" s="46">
        <v>0</v>
      </c>
      <c r="P35" s="46">
        <v>0</v>
      </c>
      <c r="Q35" s="2"/>
      <c r="R35" s="13">
        <f>N35</f>
        <v>35</v>
      </c>
      <c r="S35" s="14">
        <f t="shared" si="13"/>
        <v>40.068</v>
      </c>
      <c r="T35" s="11">
        <v>60</v>
      </c>
      <c r="U35" s="83">
        <v>65</v>
      </c>
      <c r="V35" s="83">
        <v>65</v>
      </c>
      <c r="W35" s="2"/>
      <c r="X35" s="13">
        <f>T35</f>
        <v>60</v>
      </c>
      <c r="Y35" s="14">
        <f t="shared" si="8"/>
        <v>68.688</v>
      </c>
      <c r="Z35" s="13">
        <f t="shared" si="9"/>
        <v>95</v>
      </c>
      <c r="AA35" s="14">
        <f t="shared" si="10"/>
        <v>108.756</v>
      </c>
      <c r="AB35" s="2">
        <v>40</v>
      </c>
      <c r="AC35" s="46">
        <v>0</v>
      </c>
      <c r="AD35" s="46">
        <v>0</v>
      </c>
      <c r="AE35" s="2"/>
      <c r="AF35" s="13">
        <f>AB35</f>
        <v>40</v>
      </c>
      <c r="AG35" s="14">
        <f t="shared" si="11"/>
        <v>45.792</v>
      </c>
      <c r="AH35" s="13">
        <f t="shared" si="7"/>
        <v>135</v>
      </c>
      <c r="AI35" s="14">
        <f t="shared" si="12"/>
        <v>154.548</v>
      </c>
      <c r="AJ35" s="2"/>
      <c r="AK35" s="2"/>
      <c r="AL35" s="101"/>
    </row>
    <row r="36" spans="1:38" ht="12.75">
      <c r="A36" s="100">
        <v>12</v>
      </c>
      <c r="B36" s="2">
        <v>1</v>
      </c>
      <c r="C36" s="2" t="s">
        <v>44</v>
      </c>
      <c r="D36" s="2" t="s">
        <v>65</v>
      </c>
      <c r="E36" s="2">
        <v>60</v>
      </c>
      <c r="F36" s="2" t="s">
        <v>345</v>
      </c>
      <c r="G36" s="2" t="s">
        <v>104</v>
      </c>
      <c r="H36" s="2" t="s">
        <v>76</v>
      </c>
      <c r="I36" s="2" t="s">
        <v>68</v>
      </c>
      <c r="J36" s="27">
        <v>37883</v>
      </c>
      <c r="K36" s="2" t="s">
        <v>117</v>
      </c>
      <c r="L36" s="1">
        <v>59.82</v>
      </c>
      <c r="M36" s="14">
        <v>0.9624</v>
      </c>
      <c r="N36" s="11">
        <v>50</v>
      </c>
      <c r="O36" s="46">
        <v>60</v>
      </c>
      <c r="P36" s="83">
        <v>65</v>
      </c>
      <c r="Q36" s="2"/>
      <c r="R36" s="13">
        <f>O36</f>
        <v>60</v>
      </c>
      <c r="S36" s="14">
        <f t="shared" si="13"/>
        <v>57.744</v>
      </c>
      <c r="T36" s="11">
        <v>35</v>
      </c>
      <c r="U36" s="83">
        <v>50</v>
      </c>
      <c r="V36" s="46">
        <v>0</v>
      </c>
      <c r="W36" s="2"/>
      <c r="X36" s="13">
        <f>T36</f>
        <v>35</v>
      </c>
      <c r="Y36" s="14">
        <f t="shared" si="8"/>
        <v>33.684000000000005</v>
      </c>
      <c r="Z36" s="13">
        <f t="shared" si="9"/>
        <v>95</v>
      </c>
      <c r="AA36" s="14">
        <f t="shared" si="10"/>
        <v>91.428</v>
      </c>
      <c r="AB36" s="2">
        <v>65</v>
      </c>
      <c r="AC36" s="46">
        <v>75</v>
      </c>
      <c r="AD36" s="46">
        <v>85</v>
      </c>
      <c r="AE36" s="2"/>
      <c r="AF36" s="13">
        <f>AD36</f>
        <v>85</v>
      </c>
      <c r="AG36" s="14">
        <f t="shared" si="11"/>
        <v>81.804</v>
      </c>
      <c r="AH36" s="13">
        <f t="shared" si="7"/>
        <v>180</v>
      </c>
      <c r="AI36" s="14">
        <f t="shared" si="12"/>
        <v>173.232</v>
      </c>
      <c r="AJ36" s="2"/>
      <c r="AK36" s="2" t="s">
        <v>362</v>
      </c>
      <c r="AL36" s="101"/>
    </row>
    <row r="37" spans="1:38" ht="12.75">
      <c r="A37" s="100">
        <v>12</v>
      </c>
      <c r="B37" s="2">
        <v>1</v>
      </c>
      <c r="C37" s="2" t="s">
        <v>44</v>
      </c>
      <c r="D37" s="2" t="s">
        <v>65</v>
      </c>
      <c r="E37" s="2">
        <v>67.5</v>
      </c>
      <c r="F37" s="2" t="s">
        <v>330</v>
      </c>
      <c r="G37" s="2" t="s">
        <v>104</v>
      </c>
      <c r="H37" s="2" t="s">
        <v>76</v>
      </c>
      <c r="I37" s="2" t="s">
        <v>68</v>
      </c>
      <c r="J37" s="27">
        <v>37209</v>
      </c>
      <c r="K37" s="2" t="s">
        <v>92</v>
      </c>
      <c r="L37" s="1">
        <v>61.65</v>
      </c>
      <c r="M37" s="14">
        <v>0.8548</v>
      </c>
      <c r="N37" s="11">
        <v>75</v>
      </c>
      <c r="O37" s="46">
        <v>85</v>
      </c>
      <c r="P37" s="46">
        <v>95</v>
      </c>
      <c r="Q37" s="2"/>
      <c r="R37" s="13">
        <f>P37</f>
        <v>95</v>
      </c>
      <c r="S37" s="14">
        <f t="shared" si="13"/>
        <v>81.206</v>
      </c>
      <c r="T37" s="11">
        <v>55</v>
      </c>
      <c r="U37" s="46">
        <v>65</v>
      </c>
      <c r="V37" s="46">
        <v>70</v>
      </c>
      <c r="W37" s="2"/>
      <c r="X37" s="13">
        <f>V37</f>
        <v>70</v>
      </c>
      <c r="Y37" s="14">
        <f t="shared" si="8"/>
        <v>59.836</v>
      </c>
      <c r="Z37" s="13">
        <f t="shared" si="9"/>
        <v>165</v>
      </c>
      <c r="AA37" s="14">
        <f t="shared" si="10"/>
        <v>141.042</v>
      </c>
      <c r="AB37" s="2">
        <v>100</v>
      </c>
      <c r="AC37" s="46">
        <v>120</v>
      </c>
      <c r="AD37" s="46">
        <v>135</v>
      </c>
      <c r="AE37" s="2"/>
      <c r="AF37" s="13">
        <f>AD37</f>
        <v>135</v>
      </c>
      <c r="AG37" s="14">
        <f t="shared" si="11"/>
        <v>115.398</v>
      </c>
      <c r="AH37" s="13">
        <f t="shared" si="7"/>
        <v>300</v>
      </c>
      <c r="AI37" s="14">
        <f t="shared" si="12"/>
        <v>256.44</v>
      </c>
      <c r="AJ37" s="2"/>
      <c r="AK37" s="2"/>
      <c r="AL37" s="101"/>
    </row>
    <row r="38" spans="1:38" ht="12.75">
      <c r="A38" s="100">
        <v>12</v>
      </c>
      <c r="B38" s="2">
        <v>1</v>
      </c>
      <c r="C38" s="2" t="s">
        <v>44</v>
      </c>
      <c r="D38" s="2" t="s">
        <v>65</v>
      </c>
      <c r="E38" s="2">
        <v>67.5</v>
      </c>
      <c r="F38" s="2" t="s">
        <v>331</v>
      </c>
      <c r="G38" s="2" t="s">
        <v>104</v>
      </c>
      <c r="H38" s="2" t="s">
        <v>76</v>
      </c>
      <c r="I38" s="2" t="s">
        <v>68</v>
      </c>
      <c r="J38" s="27">
        <v>36146</v>
      </c>
      <c r="K38" s="2" t="s">
        <v>109</v>
      </c>
      <c r="L38" s="1">
        <v>60.45</v>
      </c>
      <c r="M38" s="14">
        <v>0.8302</v>
      </c>
      <c r="N38" s="11">
        <v>70</v>
      </c>
      <c r="O38" s="46">
        <v>80</v>
      </c>
      <c r="P38" s="83">
        <v>90</v>
      </c>
      <c r="Q38" s="2"/>
      <c r="R38" s="13">
        <f>O38</f>
        <v>80</v>
      </c>
      <c r="S38" s="14">
        <f t="shared" si="13"/>
        <v>66.416</v>
      </c>
      <c r="T38" s="83">
        <v>65</v>
      </c>
      <c r="U38" s="46">
        <v>65</v>
      </c>
      <c r="V38" s="83">
        <v>80</v>
      </c>
      <c r="W38" s="2"/>
      <c r="X38" s="13">
        <f>U38</f>
        <v>65</v>
      </c>
      <c r="Y38" s="14">
        <f t="shared" si="8"/>
        <v>53.963</v>
      </c>
      <c r="Z38" s="13">
        <f t="shared" si="9"/>
        <v>145</v>
      </c>
      <c r="AA38" s="14">
        <f t="shared" si="10"/>
        <v>120.379</v>
      </c>
      <c r="AB38" s="2">
        <v>110</v>
      </c>
      <c r="AC38" s="46">
        <v>120</v>
      </c>
      <c r="AD38" s="46">
        <v>125</v>
      </c>
      <c r="AE38" s="2"/>
      <c r="AF38" s="13">
        <f>AD38</f>
        <v>125</v>
      </c>
      <c r="AG38" s="14">
        <f t="shared" si="11"/>
        <v>103.775</v>
      </c>
      <c r="AH38" s="13">
        <f t="shared" si="7"/>
        <v>270</v>
      </c>
      <c r="AI38" s="14">
        <f t="shared" si="12"/>
        <v>224.15400000000002</v>
      </c>
      <c r="AJ38" s="2"/>
      <c r="AK38" s="2"/>
      <c r="AL38" s="101"/>
    </row>
    <row r="39" spans="1:38" ht="12.75">
      <c r="A39" s="100">
        <v>12</v>
      </c>
      <c r="B39" s="2">
        <v>1</v>
      </c>
      <c r="C39" s="2" t="s">
        <v>44</v>
      </c>
      <c r="D39" s="2" t="s">
        <v>65</v>
      </c>
      <c r="E39" s="2">
        <v>75</v>
      </c>
      <c r="F39" s="2" t="s">
        <v>334</v>
      </c>
      <c r="G39" s="2" t="s">
        <v>104</v>
      </c>
      <c r="H39" s="2" t="s">
        <v>76</v>
      </c>
      <c r="I39" s="2" t="s">
        <v>68</v>
      </c>
      <c r="J39" s="27">
        <v>37008</v>
      </c>
      <c r="K39" s="2" t="s">
        <v>92</v>
      </c>
      <c r="L39" s="1">
        <v>71.55</v>
      </c>
      <c r="M39" s="14">
        <v>0.745</v>
      </c>
      <c r="N39" s="11">
        <v>140</v>
      </c>
      <c r="O39" s="46">
        <v>150</v>
      </c>
      <c r="P39" s="46">
        <v>0</v>
      </c>
      <c r="Q39" s="2"/>
      <c r="R39" s="13">
        <f>150</f>
        <v>150</v>
      </c>
      <c r="S39" s="14">
        <f t="shared" si="13"/>
        <v>111.75</v>
      </c>
      <c r="T39" s="11">
        <v>97.5</v>
      </c>
      <c r="U39" s="46">
        <v>100</v>
      </c>
      <c r="V39" s="83">
        <v>105</v>
      </c>
      <c r="W39" s="2"/>
      <c r="X39" s="13">
        <f>U39</f>
        <v>100</v>
      </c>
      <c r="Y39" s="14">
        <f t="shared" si="8"/>
        <v>74.5</v>
      </c>
      <c r="Z39" s="13">
        <f t="shared" si="9"/>
        <v>250</v>
      </c>
      <c r="AA39" s="14">
        <f t="shared" si="10"/>
        <v>186.25</v>
      </c>
      <c r="AB39" s="2">
        <v>160</v>
      </c>
      <c r="AC39" s="46">
        <v>175</v>
      </c>
      <c r="AD39" s="83">
        <v>185</v>
      </c>
      <c r="AE39" s="2"/>
      <c r="AF39" s="13">
        <f>AC39</f>
        <v>175</v>
      </c>
      <c r="AG39" s="14">
        <f t="shared" si="11"/>
        <v>130.375</v>
      </c>
      <c r="AH39" s="13">
        <f t="shared" si="7"/>
        <v>425</v>
      </c>
      <c r="AI39" s="14">
        <f t="shared" si="12"/>
        <v>316.625</v>
      </c>
      <c r="AJ39" s="2"/>
      <c r="AK39" s="2"/>
      <c r="AL39" s="101"/>
    </row>
    <row r="40" spans="1:38" ht="12.75">
      <c r="A40" s="100">
        <v>12</v>
      </c>
      <c r="B40" s="2">
        <v>1</v>
      </c>
      <c r="C40" s="2" t="s">
        <v>44</v>
      </c>
      <c r="D40" s="2" t="s">
        <v>65</v>
      </c>
      <c r="E40" s="2">
        <v>82.5</v>
      </c>
      <c r="F40" s="2" t="s">
        <v>333</v>
      </c>
      <c r="G40" s="2" t="s">
        <v>104</v>
      </c>
      <c r="H40" s="2" t="s">
        <v>76</v>
      </c>
      <c r="I40" s="2" t="s">
        <v>68</v>
      </c>
      <c r="J40" s="27">
        <v>37008</v>
      </c>
      <c r="K40" s="2" t="s">
        <v>92</v>
      </c>
      <c r="L40" s="1">
        <v>81.15</v>
      </c>
      <c r="M40" s="14">
        <v>0.6763</v>
      </c>
      <c r="N40" s="11">
        <v>160</v>
      </c>
      <c r="O40" s="46">
        <v>165</v>
      </c>
      <c r="P40" s="46">
        <v>0</v>
      </c>
      <c r="Q40" s="2"/>
      <c r="R40" s="13">
        <f>O40</f>
        <v>165</v>
      </c>
      <c r="S40" s="14">
        <f t="shared" si="13"/>
        <v>111.5895</v>
      </c>
      <c r="T40" s="11">
        <v>110</v>
      </c>
      <c r="U40" s="46">
        <v>112.5</v>
      </c>
      <c r="V40" s="83">
        <v>115</v>
      </c>
      <c r="W40" s="2"/>
      <c r="X40" s="13">
        <f>U40</f>
        <v>112.5</v>
      </c>
      <c r="Y40" s="14">
        <f t="shared" si="8"/>
        <v>76.08375</v>
      </c>
      <c r="Z40" s="13">
        <f t="shared" si="9"/>
        <v>277.5</v>
      </c>
      <c r="AA40" s="14">
        <f t="shared" si="10"/>
        <v>187.67325</v>
      </c>
      <c r="AB40" s="2">
        <v>170</v>
      </c>
      <c r="AC40" s="46">
        <v>190</v>
      </c>
      <c r="AD40" s="46">
        <v>202.5</v>
      </c>
      <c r="AE40" s="2"/>
      <c r="AF40" s="13">
        <f>AD40</f>
        <v>202.5</v>
      </c>
      <c r="AG40" s="14">
        <f t="shared" si="11"/>
        <v>136.95075</v>
      </c>
      <c r="AH40" s="13">
        <f t="shared" si="7"/>
        <v>480</v>
      </c>
      <c r="AI40" s="14">
        <f t="shared" si="12"/>
        <v>324.624</v>
      </c>
      <c r="AJ40" s="2"/>
      <c r="AK40" s="2"/>
      <c r="AL40" s="101"/>
    </row>
    <row r="41" spans="1:38" ht="12.75">
      <c r="A41" s="100">
        <v>12</v>
      </c>
      <c r="B41" s="2">
        <v>1</v>
      </c>
      <c r="C41" s="2" t="s">
        <v>44</v>
      </c>
      <c r="D41" s="2" t="s">
        <v>65</v>
      </c>
      <c r="E41" s="2">
        <v>90</v>
      </c>
      <c r="F41" s="2" t="s">
        <v>212</v>
      </c>
      <c r="G41" s="2" t="s">
        <v>213</v>
      </c>
      <c r="H41" s="2" t="s">
        <v>76</v>
      </c>
      <c r="I41" s="2" t="s">
        <v>68</v>
      </c>
      <c r="J41" s="27">
        <v>35244</v>
      </c>
      <c r="K41" s="2" t="s">
        <v>109</v>
      </c>
      <c r="L41" s="1">
        <v>88.85</v>
      </c>
      <c r="M41" s="14">
        <v>0.596</v>
      </c>
      <c r="N41" s="11">
        <v>230</v>
      </c>
      <c r="O41" s="83">
        <v>240</v>
      </c>
      <c r="P41" s="46">
        <v>240</v>
      </c>
      <c r="Q41" s="2"/>
      <c r="R41" s="13">
        <f>P41</f>
        <v>240</v>
      </c>
      <c r="S41" s="14">
        <f t="shared" si="13"/>
        <v>143.04</v>
      </c>
      <c r="T41" s="11">
        <v>140</v>
      </c>
      <c r="U41" s="46">
        <v>150</v>
      </c>
      <c r="V41" s="83">
        <v>155</v>
      </c>
      <c r="W41" s="2"/>
      <c r="X41" s="13">
        <f>U41</f>
        <v>150</v>
      </c>
      <c r="Y41" s="14">
        <f t="shared" si="8"/>
        <v>89.39999999999999</v>
      </c>
      <c r="Z41" s="13">
        <f t="shared" si="9"/>
        <v>390</v>
      </c>
      <c r="AA41" s="14">
        <f t="shared" si="10"/>
        <v>232.44</v>
      </c>
      <c r="AB41" s="2">
        <v>250</v>
      </c>
      <c r="AC41" s="83">
        <v>260</v>
      </c>
      <c r="AD41" s="83">
        <v>260</v>
      </c>
      <c r="AE41" s="2"/>
      <c r="AF41" s="13">
        <f>AB41</f>
        <v>250</v>
      </c>
      <c r="AG41" s="14">
        <f t="shared" si="11"/>
        <v>149</v>
      </c>
      <c r="AH41" s="13">
        <f t="shared" si="7"/>
        <v>640</v>
      </c>
      <c r="AI41" s="14">
        <f t="shared" si="12"/>
        <v>381.44</v>
      </c>
      <c r="AJ41" s="2"/>
      <c r="AK41" s="2"/>
      <c r="AL41" s="101"/>
    </row>
    <row r="42" spans="1:38" ht="12.75">
      <c r="A42" s="100">
        <v>12</v>
      </c>
      <c r="B42" s="2">
        <v>1</v>
      </c>
      <c r="C42" s="2" t="s">
        <v>44</v>
      </c>
      <c r="D42" s="2" t="s">
        <v>84</v>
      </c>
      <c r="E42" s="2">
        <v>90</v>
      </c>
      <c r="F42" s="2" t="s">
        <v>179</v>
      </c>
      <c r="G42" s="2" t="s">
        <v>67</v>
      </c>
      <c r="H42" s="2" t="s">
        <v>67</v>
      </c>
      <c r="I42" s="2" t="s">
        <v>68</v>
      </c>
      <c r="J42" s="27">
        <v>23878</v>
      </c>
      <c r="K42" s="2" t="s">
        <v>138</v>
      </c>
      <c r="L42" s="1">
        <v>85.8</v>
      </c>
      <c r="M42" s="14">
        <v>0.7726</v>
      </c>
      <c r="N42" s="11">
        <v>220</v>
      </c>
      <c r="O42" s="83">
        <v>230</v>
      </c>
      <c r="P42" s="83">
        <v>230</v>
      </c>
      <c r="Q42" s="2"/>
      <c r="R42" s="13">
        <f>N42</f>
        <v>220</v>
      </c>
      <c r="S42" s="14">
        <f t="shared" si="13"/>
        <v>169.97199999999998</v>
      </c>
      <c r="T42" s="11">
        <v>130</v>
      </c>
      <c r="U42" s="83">
        <v>140</v>
      </c>
      <c r="V42" s="46">
        <v>140</v>
      </c>
      <c r="W42" s="2"/>
      <c r="X42" s="13">
        <f>V42</f>
        <v>140</v>
      </c>
      <c r="Y42" s="14">
        <f t="shared" si="8"/>
        <v>108.16399999999999</v>
      </c>
      <c r="Z42" s="13">
        <f t="shared" si="9"/>
        <v>360</v>
      </c>
      <c r="AA42" s="14">
        <f t="shared" si="10"/>
        <v>278.13599999999997</v>
      </c>
      <c r="AB42" s="2">
        <v>200</v>
      </c>
      <c r="AC42" s="46">
        <v>220</v>
      </c>
      <c r="AD42" s="46">
        <v>230</v>
      </c>
      <c r="AE42" s="2"/>
      <c r="AF42" s="13">
        <f>AD42</f>
        <v>230</v>
      </c>
      <c r="AG42" s="14">
        <f t="shared" si="11"/>
        <v>177.69799999999998</v>
      </c>
      <c r="AH42" s="13">
        <f t="shared" si="7"/>
        <v>590</v>
      </c>
      <c r="AI42" s="14">
        <f t="shared" si="12"/>
        <v>455.83399999999995</v>
      </c>
      <c r="AJ42" s="2"/>
      <c r="AK42" s="2"/>
      <c r="AL42" s="101"/>
    </row>
    <row r="43" spans="1:38" ht="12.75">
      <c r="A43" s="102"/>
      <c r="B43" s="2"/>
      <c r="C43" s="2"/>
      <c r="D43" s="2"/>
      <c r="E43" s="2"/>
      <c r="F43" s="13" t="s">
        <v>360</v>
      </c>
      <c r="G43" s="13"/>
      <c r="H43" s="2"/>
      <c r="I43" s="2"/>
      <c r="J43" s="1"/>
      <c r="K43" s="14"/>
      <c r="L43" s="2"/>
      <c r="M43" s="11"/>
      <c r="N43" s="11"/>
      <c r="O43" s="2"/>
      <c r="P43" s="13"/>
      <c r="Q43" s="24"/>
      <c r="R43" s="2"/>
      <c r="S43" s="2"/>
      <c r="T43" s="2"/>
      <c r="U43" s="2"/>
      <c r="V43" s="13"/>
      <c r="W43" s="24"/>
      <c r="X43" s="13"/>
      <c r="Y43" s="14"/>
      <c r="Z43" s="2"/>
      <c r="AA43" s="11"/>
      <c r="AB43" s="2"/>
      <c r="AC43" s="2"/>
      <c r="AD43" s="13"/>
      <c r="AE43" s="24"/>
      <c r="AF43" s="13"/>
      <c r="AG43" s="14"/>
      <c r="AH43" s="2"/>
      <c r="AI43" s="2"/>
      <c r="AJ43" s="2"/>
      <c r="AK43" s="2"/>
      <c r="AL43" s="101"/>
    </row>
    <row r="44" spans="1:38" ht="12.75">
      <c r="A44" s="102"/>
      <c r="B44" s="2"/>
      <c r="C44" s="2"/>
      <c r="D44" s="2"/>
      <c r="E44" s="2"/>
      <c r="F44" s="35" t="s">
        <v>42</v>
      </c>
      <c r="G44" s="13"/>
      <c r="H44" s="2"/>
      <c r="I44" s="2"/>
      <c r="J44" s="1"/>
      <c r="K44" s="14"/>
      <c r="L44" s="2"/>
      <c r="M44" s="11"/>
      <c r="N44" s="11"/>
      <c r="O44" s="2"/>
      <c r="P44" s="13"/>
      <c r="Q44" s="24"/>
      <c r="R44" s="2"/>
      <c r="S44" s="2"/>
      <c r="T44" s="2"/>
      <c r="U44" s="2"/>
      <c r="V44" s="13"/>
      <c r="W44" s="24"/>
      <c r="X44" s="13"/>
      <c r="Y44" s="14"/>
      <c r="Z44" s="2"/>
      <c r="AA44" s="11"/>
      <c r="AB44" s="2"/>
      <c r="AC44" s="2"/>
      <c r="AD44" s="13"/>
      <c r="AE44" s="24"/>
      <c r="AF44" s="13"/>
      <c r="AG44" s="14"/>
      <c r="AH44" s="2"/>
      <c r="AI44" s="2"/>
      <c r="AJ44" s="2"/>
      <c r="AK44" s="2"/>
      <c r="AL44" s="101"/>
    </row>
    <row r="45" spans="1:38" ht="12.75">
      <c r="A45" s="100">
        <v>12</v>
      </c>
      <c r="B45" s="2">
        <v>1</v>
      </c>
      <c r="C45" s="2" t="s">
        <v>269</v>
      </c>
      <c r="D45" s="2" t="s">
        <v>65</v>
      </c>
      <c r="E45" s="2">
        <v>52</v>
      </c>
      <c r="F45" s="2" t="s">
        <v>276</v>
      </c>
      <c r="G45" s="2" t="s">
        <v>157</v>
      </c>
      <c r="H45" s="2" t="s">
        <v>76</v>
      </c>
      <c r="I45" s="2" t="s">
        <v>68</v>
      </c>
      <c r="J45" s="27">
        <v>36742</v>
      </c>
      <c r="K45" s="2" t="s">
        <v>275</v>
      </c>
      <c r="L45" s="1">
        <v>50.34</v>
      </c>
      <c r="M45" s="14">
        <v>1.0549</v>
      </c>
      <c r="N45" s="78">
        <v>50</v>
      </c>
      <c r="O45" s="78">
        <v>50</v>
      </c>
      <c r="P45" s="46">
        <v>50</v>
      </c>
      <c r="Q45" s="2"/>
      <c r="R45" s="13">
        <v>50</v>
      </c>
      <c r="S45" s="14">
        <f aca="true" t="shared" si="14" ref="S45:S50">R45*M45</f>
        <v>52.745</v>
      </c>
      <c r="T45" s="11"/>
      <c r="U45" s="46"/>
      <c r="V45" s="46"/>
      <c r="W45" s="2"/>
      <c r="X45" s="13"/>
      <c r="Y45" s="14">
        <f aca="true" t="shared" si="15" ref="Y45:Y50">X45*M45</f>
        <v>0</v>
      </c>
      <c r="Z45" s="13">
        <f aca="true" t="shared" si="16" ref="Z45:Z50">R45+X45</f>
        <v>50</v>
      </c>
      <c r="AA45" s="14">
        <f aca="true" t="shared" si="17" ref="AA45:AA50">Z45*M45</f>
        <v>52.745</v>
      </c>
      <c r="AB45" s="2"/>
      <c r="AC45" s="46"/>
      <c r="AD45" s="38"/>
      <c r="AE45" s="2"/>
      <c r="AF45" s="13"/>
      <c r="AG45" s="14">
        <f aca="true" t="shared" si="18" ref="AG45:AG50">AF45*M45</f>
        <v>0</v>
      </c>
      <c r="AH45" s="13">
        <f aca="true" t="shared" si="19" ref="AH45:AH50">Z45+AF45</f>
        <v>50</v>
      </c>
      <c r="AI45" s="14">
        <f aca="true" t="shared" si="20" ref="AI45:AI50">AH45*M45</f>
        <v>52.745</v>
      </c>
      <c r="AJ45" s="2"/>
      <c r="AK45" s="2"/>
      <c r="AL45" s="101"/>
    </row>
    <row r="46" spans="1:38" ht="12.75">
      <c r="A46" s="100">
        <v>12</v>
      </c>
      <c r="B46" s="2">
        <v>1</v>
      </c>
      <c r="C46" s="2" t="s">
        <v>269</v>
      </c>
      <c r="D46" s="2" t="s">
        <v>65</v>
      </c>
      <c r="E46" s="2">
        <v>52</v>
      </c>
      <c r="F46" s="2" t="s">
        <v>123</v>
      </c>
      <c r="G46" s="2" t="s">
        <v>354</v>
      </c>
      <c r="H46" s="2" t="s">
        <v>76</v>
      </c>
      <c r="I46" s="2" t="s">
        <v>68</v>
      </c>
      <c r="J46" s="27">
        <v>31544</v>
      </c>
      <c r="K46" s="2" t="s">
        <v>69</v>
      </c>
      <c r="L46" s="1">
        <v>49.76</v>
      </c>
      <c r="M46" s="14">
        <v>0.10016</v>
      </c>
      <c r="N46" s="78">
        <v>70</v>
      </c>
      <c r="O46" s="46">
        <v>70</v>
      </c>
      <c r="P46" s="78">
        <v>75</v>
      </c>
      <c r="Q46" s="2"/>
      <c r="R46" s="13">
        <v>70</v>
      </c>
      <c r="S46" s="14">
        <f t="shared" si="14"/>
        <v>7.0112</v>
      </c>
      <c r="T46" s="11"/>
      <c r="U46" s="46"/>
      <c r="V46" s="46"/>
      <c r="W46" s="2"/>
      <c r="X46" s="13"/>
      <c r="Y46" s="14">
        <f t="shared" si="15"/>
        <v>0</v>
      </c>
      <c r="Z46" s="13">
        <f t="shared" si="16"/>
        <v>70</v>
      </c>
      <c r="AA46" s="14">
        <f t="shared" si="17"/>
        <v>7.0112</v>
      </c>
      <c r="AB46" s="2"/>
      <c r="AC46" s="46"/>
      <c r="AD46" s="38"/>
      <c r="AE46" s="2"/>
      <c r="AF46" s="13"/>
      <c r="AG46" s="14">
        <f t="shared" si="18"/>
        <v>0</v>
      </c>
      <c r="AH46" s="13">
        <f t="shared" si="19"/>
        <v>70</v>
      </c>
      <c r="AI46" s="14">
        <f t="shared" si="20"/>
        <v>7.0112</v>
      </c>
      <c r="AJ46" s="2"/>
      <c r="AK46" s="2" t="s">
        <v>353</v>
      </c>
      <c r="AL46" s="101">
        <v>12</v>
      </c>
    </row>
    <row r="47" spans="1:38" ht="12.75">
      <c r="A47" s="100">
        <v>0</v>
      </c>
      <c r="B47" s="2" t="s">
        <v>338</v>
      </c>
      <c r="C47" s="2" t="s">
        <v>269</v>
      </c>
      <c r="D47" s="2" t="s">
        <v>65</v>
      </c>
      <c r="E47" s="2">
        <v>56</v>
      </c>
      <c r="F47" s="2" t="s">
        <v>199</v>
      </c>
      <c r="G47" s="2" t="s">
        <v>182</v>
      </c>
      <c r="H47" s="2" t="s">
        <v>76</v>
      </c>
      <c r="I47" s="2" t="s">
        <v>68</v>
      </c>
      <c r="J47" s="27">
        <v>32017</v>
      </c>
      <c r="K47" s="2" t="s">
        <v>69</v>
      </c>
      <c r="L47" s="1">
        <v>55.7</v>
      </c>
      <c r="M47" s="14">
        <v>0.911</v>
      </c>
      <c r="N47" s="78">
        <v>92.5</v>
      </c>
      <c r="O47" s="78">
        <v>92.5</v>
      </c>
      <c r="P47" s="78">
        <v>92.5</v>
      </c>
      <c r="Q47" s="2"/>
      <c r="R47" s="13">
        <v>0</v>
      </c>
      <c r="S47" s="14">
        <f t="shared" si="14"/>
        <v>0</v>
      </c>
      <c r="T47" s="11"/>
      <c r="U47" s="46"/>
      <c r="V47" s="46"/>
      <c r="W47" s="2"/>
      <c r="X47" s="13"/>
      <c r="Y47" s="14">
        <f t="shared" si="15"/>
        <v>0</v>
      </c>
      <c r="Z47" s="13">
        <f t="shared" si="16"/>
        <v>0</v>
      </c>
      <c r="AA47" s="14">
        <f t="shared" si="17"/>
        <v>0</v>
      </c>
      <c r="AB47" s="2"/>
      <c r="AC47" s="46"/>
      <c r="AD47" s="38"/>
      <c r="AE47" s="2"/>
      <c r="AF47" s="13"/>
      <c r="AG47" s="14">
        <f t="shared" si="18"/>
        <v>0</v>
      </c>
      <c r="AH47" s="13">
        <f t="shared" si="19"/>
        <v>0</v>
      </c>
      <c r="AI47" s="14">
        <f t="shared" si="20"/>
        <v>0</v>
      </c>
      <c r="AJ47" s="2"/>
      <c r="AK47" s="2" t="s">
        <v>203</v>
      </c>
      <c r="AL47" s="101">
        <v>0</v>
      </c>
    </row>
    <row r="48" spans="1:38" ht="12.75">
      <c r="A48" s="100">
        <v>12</v>
      </c>
      <c r="B48" s="2">
        <v>1</v>
      </c>
      <c r="C48" s="2" t="s">
        <v>269</v>
      </c>
      <c r="D48" s="2" t="s">
        <v>65</v>
      </c>
      <c r="E48" s="2">
        <v>60</v>
      </c>
      <c r="F48" s="2" t="s">
        <v>197</v>
      </c>
      <c r="G48" s="2" t="s">
        <v>182</v>
      </c>
      <c r="H48" s="2" t="s">
        <v>198</v>
      </c>
      <c r="I48" s="2" t="s">
        <v>68</v>
      </c>
      <c r="J48" s="27">
        <v>35809</v>
      </c>
      <c r="K48" s="2" t="s">
        <v>69</v>
      </c>
      <c r="L48" s="1">
        <v>55.6</v>
      </c>
      <c r="M48" s="14">
        <v>0.9292</v>
      </c>
      <c r="N48" s="78">
        <v>92.5</v>
      </c>
      <c r="O48" s="78">
        <v>92.5</v>
      </c>
      <c r="P48" s="46">
        <v>92.5</v>
      </c>
      <c r="Q48" s="2"/>
      <c r="R48" s="13">
        <v>92.5</v>
      </c>
      <c r="S48" s="14">
        <f t="shared" si="14"/>
        <v>85.95100000000001</v>
      </c>
      <c r="T48" s="11"/>
      <c r="U48" s="46"/>
      <c r="V48" s="46"/>
      <c r="W48" s="2"/>
      <c r="X48" s="13"/>
      <c r="Y48" s="14">
        <f t="shared" si="15"/>
        <v>0</v>
      </c>
      <c r="Z48" s="13">
        <f t="shared" si="16"/>
        <v>92.5</v>
      </c>
      <c r="AA48" s="14">
        <f t="shared" si="17"/>
        <v>85.95100000000001</v>
      </c>
      <c r="AB48" s="2"/>
      <c r="AC48" s="46"/>
      <c r="AD48" s="38"/>
      <c r="AE48" s="2"/>
      <c r="AF48" s="13"/>
      <c r="AG48" s="14">
        <f t="shared" si="18"/>
        <v>0</v>
      </c>
      <c r="AH48" s="13">
        <f t="shared" si="19"/>
        <v>92.5</v>
      </c>
      <c r="AI48" s="14">
        <f t="shared" si="20"/>
        <v>85.95100000000001</v>
      </c>
      <c r="AJ48" s="2"/>
      <c r="AK48" s="2" t="s">
        <v>203</v>
      </c>
      <c r="AL48" s="101">
        <v>12</v>
      </c>
    </row>
    <row r="49" spans="1:38" ht="12.75">
      <c r="A49" s="100">
        <v>0</v>
      </c>
      <c r="B49" s="2" t="s">
        <v>338</v>
      </c>
      <c r="C49" s="2" t="s">
        <v>269</v>
      </c>
      <c r="D49" s="2" t="s">
        <v>65</v>
      </c>
      <c r="E49" s="2">
        <v>60</v>
      </c>
      <c r="F49" s="2" t="s">
        <v>156</v>
      </c>
      <c r="G49" s="2" t="s">
        <v>157</v>
      </c>
      <c r="H49" s="2" t="s">
        <v>76</v>
      </c>
      <c r="I49" s="2" t="s">
        <v>68</v>
      </c>
      <c r="J49" s="27">
        <v>34222</v>
      </c>
      <c r="K49" s="2" t="s">
        <v>69</v>
      </c>
      <c r="L49" s="1">
        <v>57.7</v>
      </c>
      <c r="M49" s="14">
        <v>0.8902</v>
      </c>
      <c r="N49" s="78">
        <v>95</v>
      </c>
      <c r="O49" s="78">
        <v>95</v>
      </c>
      <c r="P49" s="78">
        <v>95</v>
      </c>
      <c r="Q49" s="2"/>
      <c r="R49" s="13">
        <v>0</v>
      </c>
      <c r="S49" s="14">
        <f t="shared" si="14"/>
        <v>0</v>
      </c>
      <c r="T49" s="11"/>
      <c r="U49" s="46"/>
      <c r="V49" s="46"/>
      <c r="W49" s="2"/>
      <c r="X49" s="13"/>
      <c r="Y49" s="14">
        <f t="shared" si="15"/>
        <v>0</v>
      </c>
      <c r="Z49" s="13">
        <f t="shared" si="16"/>
        <v>0</v>
      </c>
      <c r="AA49" s="14">
        <f t="shared" si="17"/>
        <v>0</v>
      </c>
      <c r="AB49" s="2"/>
      <c r="AC49" s="46"/>
      <c r="AD49" s="38"/>
      <c r="AE49" s="2"/>
      <c r="AF49" s="13"/>
      <c r="AG49" s="14">
        <f t="shared" si="18"/>
        <v>0</v>
      </c>
      <c r="AH49" s="13">
        <f t="shared" si="19"/>
        <v>0</v>
      </c>
      <c r="AI49" s="14">
        <f t="shared" si="20"/>
        <v>0</v>
      </c>
      <c r="AJ49" s="2"/>
      <c r="AK49" s="2"/>
      <c r="AL49" s="101"/>
    </row>
    <row r="50" spans="1:38" ht="12.75">
      <c r="A50" s="100">
        <v>12</v>
      </c>
      <c r="B50" s="2">
        <v>1</v>
      </c>
      <c r="C50" s="2" t="s">
        <v>269</v>
      </c>
      <c r="D50" s="2" t="s">
        <v>65</v>
      </c>
      <c r="E50" s="2">
        <v>67.5</v>
      </c>
      <c r="F50" s="2" t="s">
        <v>200</v>
      </c>
      <c r="G50" s="2" t="s">
        <v>182</v>
      </c>
      <c r="H50" s="2" t="s">
        <v>76</v>
      </c>
      <c r="I50" s="2" t="s">
        <v>68</v>
      </c>
      <c r="J50" s="27">
        <v>32121</v>
      </c>
      <c r="K50" s="24" t="s">
        <v>69</v>
      </c>
      <c r="L50" s="1">
        <v>64.1</v>
      </c>
      <c r="M50" s="14">
        <v>0.8159</v>
      </c>
      <c r="N50" s="78">
        <v>85</v>
      </c>
      <c r="O50" s="78">
        <v>85</v>
      </c>
      <c r="P50" s="46">
        <v>85</v>
      </c>
      <c r="Q50" s="2"/>
      <c r="R50" s="13">
        <v>85</v>
      </c>
      <c r="S50" s="14">
        <f t="shared" si="14"/>
        <v>69.3515</v>
      </c>
      <c r="T50" s="11"/>
      <c r="U50" s="46"/>
      <c r="V50" s="46"/>
      <c r="W50" s="2"/>
      <c r="X50" s="13"/>
      <c r="Y50" s="14">
        <f t="shared" si="15"/>
        <v>0</v>
      </c>
      <c r="Z50" s="13">
        <f t="shared" si="16"/>
        <v>85</v>
      </c>
      <c r="AA50" s="14">
        <f t="shared" si="17"/>
        <v>69.3515</v>
      </c>
      <c r="AB50" s="2"/>
      <c r="AC50" s="46"/>
      <c r="AD50" s="38"/>
      <c r="AE50" s="2"/>
      <c r="AF50" s="13"/>
      <c r="AG50" s="14">
        <f t="shared" si="18"/>
        <v>0</v>
      </c>
      <c r="AH50" s="13">
        <f t="shared" si="19"/>
        <v>85</v>
      </c>
      <c r="AI50" s="14">
        <f t="shared" si="20"/>
        <v>69.3515</v>
      </c>
      <c r="AJ50" s="2"/>
      <c r="AK50" s="2" t="s">
        <v>203</v>
      </c>
      <c r="AL50" s="101">
        <v>12</v>
      </c>
    </row>
    <row r="51" spans="1:38" ht="12.75">
      <c r="A51" s="102"/>
      <c r="B51" s="2"/>
      <c r="C51" s="2"/>
      <c r="D51" s="2"/>
      <c r="E51" s="2"/>
      <c r="F51" s="13" t="s">
        <v>361</v>
      </c>
      <c r="G51" s="13"/>
      <c r="H51" s="2"/>
      <c r="I51" s="2"/>
      <c r="J51" s="1"/>
      <c r="K51" s="14"/>
      <c r="L51" s="2"/>
      <c r="M51" s="11"/>
      <c r="N51" s="11"/>
      <c r="O51" s="2"/>
      <c r="P51" s="13"/>
      <c r="Q51" s="24"/>
      <c r="R51" s="2"/>
      <c r="S51" s="2"/>
      <c r="T51" s="2"/>
      <c r="U51" s="2"/>
      <c r="V51" s="13"/>
      <c r="W51" s="24"/>
      <c r="X51" s="13"/>
      <c r="Y51" s="14"/>
      <c r="Z51" s="2"/>
      <c r="AA51" s="11"/>
      <c r="AB51" s="2"/>
      <c r="AC51" s="2"/>
      <c r="AD51" s="13"/>
      <c r="AE51" s="24"/>
      <c r="AF51" s="13"/>
      <c r="AG51" s="14"/>
      <c r="AH51" s="2"/>
      <c r="AI51" s="2"/>
      <c r="AJ51" s="2"/>
      <c r="AK51" s="2"/>
      <c r="AL51" s="101"/>
    </row>
    <row r="52" spans="1:38" ht="12.75">
      <c r="A52" s="100"/>
      <c r="B52" s="2"/>
      <c r="C52" s="2"/>
      <c r="D52" s="2"/>
      <c r="E52" s="2"/>
      <c r="F52" s="95" t="s">
        <v>43</v>
      </c>
      <c r="G52" s="2"/>
      <c r="H52" s="2"/>
      <c r="I52" s="2"/>
      <c r="J52" s="27"/>
      <c r="K52" s="24"/>
      <c r="L52" s="1"/>
      <c r="M52" s="14"/>
      <c r="N52" s="78"/>
      <c r="O52" s="78"/>
      <c r="P52" s="46"/>
      <c r="Q52" s="2"/>
      <c r="R52" s="13"/>
      <c r="S52" s="14"/>
      <c r="T52" s="11"/>
      <c r="U52" s="46"/>
      <c r="V52" s="46"/>
      <c r="W52" s="2"/>
      <c r="X52" s="13"/>
      <c r="Y52" s="14"/>
      <c r="Z52" s="13"/>
      <c r="AA52" s="14"/>
      <c r="AB52" s="2"/>
      <c r="AC52" s="46"/>
      <c r="AD52" s="38"/>
      <c r="AE52" s="2"/>
      <c r="AF52" s="13"/>
      <c r="AG52" s="14"/>
      <c r="AH52" s="13"/>
      <c r="AI52" s="14"/>
      <c r="AJ52" s="2"/>
      <c r="AK52" s="2"/>
      <c r="AL52" s="101"/>
    </row>
    <row r="53" spans="1:38" ht="12.75">
      <c r="A53" s="100">
        <v>12</v>
      </c>
      <c r="B53" s="2">
        <v>1</v>
      </c>
      <c r="C53" s="2" t="s">
        <v>44</v>
      </c>
      <c r="D53" s="2" t="s">
        <v>65</v>
      </c>
      <c r="E53" s="2">
        <v>48</v>
      </c>
      <c r="F53" s="2" t="s">
        <v>281</v>
      </c>
      <c r="G53" s="2" t="s">
        <v>88</v>
      </c>
      <c r="H53" s="2" t="s">
        <v>76</v>
      </c>
      <c r="I53" s="2" t="s">
        <v>68</v>
      </c>
      <c r="J53" s="27">
        <v>38912</v>
      </c>
      <c r="K53" s="2" t="s">
        <v>81</v>
      </c>
      <c r="L53" s="1">
        <v>48</v>
      </c>
      <c r="M53" s="14">
        <v>1.3828</v>
      </c>
      <c r="N53" s="11">
        <v>45</v>
      </c>
      <c r="O53" s="46">
        <v>50</v>
      </c>
      <c r="P53" s="46">
        <v>52.5</v>
      </c>
      <c r="Q53" s="2"/>
      <c r="R53" s="13">
        <v>52.5</v>
      </c>
      <c r="S53" s="14">
        <f>R53*M53</f>
        <v>72.59700000000001</v>
      </c>
      <c r="T53" s="11"/>
      <c r="U53" s="46"/>
      <c r="V53" s="46"/>
      <c r="W53" s="2"/>
      <c r="X53" s="13"/>
      <c r="Y53" s="14">
        <f>X53*M53</f>
        <v>0</v>
      </c>
      <c r="Z53" s="13">
        <f>R53+X53</f>
        <v>52.5</v>
      </c>
      <c r="AA53" s="14">
        <f>Z53*M53</f>
        <v>72.59700000000001</v>
      </c>
      <c r="AB53" s="2"/>
      <c r="AC53" s="46"/>
      <c r="AD53" s="38"/>
      <c r="AE53" s="2"/>
      <c r="AF53" s="13"/>
      <c r="AG53" s="14">
        <f>AF53*M53</f>
        <v>0</v>
      </c>
      <c r="AH53" s="13">
        <f>Z53+AF53</f>
        <v>52.5</v>
      </c>
      <c r="AI53" s="14">
        <f>AH53*M53</f>
        <v>72.59700000000001</v>
      </c>
      <c r="AJ53" s="2"/>
      <c r="AK53" s="2"/>
      <c r="AL53" s="101"/>
    </row>
    <row r="54" spans="1:38" ht="12.75">
      <c r="A54" s="100">
        <v>12</v>
      </c>
      <c r="B54" s="2">
        <v>1</v>
      </c>
      <c r="C54" s="2" t="s">
        <v>44</v>
      </c>
      <c r="D54" s="2" t="s">
        <v>65</v>
      </c>
      <c r="E54" s="2">
        <v>110</v>
      </c>
      <c r="F54" s="2" t="s">
        <v>113</v>
      </c>
      <c r="G54" s="2" t="s">
        <v>104</v>
      </c>
      <c r="H54" s="2" t="s">
        <v>76</v>
      </c>
      <c r="I54" s="2" t="s">
        <v>68</v>
      </c>
      <c r="J54" s="27">
        <v>38040</v>
      </c>
      <c r="K54" s="2" t="s">
        <v>117</v>
      </c>
      <c r="L54" s="1">
        <v>107.35</v>
      </c>
      <c r="M54" s="14">
        <v>0</v>
      </c>
      <c r="N54" s="11">
        <v>265</v>
      </c>
      <c r="O54" s="46">
        <v>280</v>
      </c>
      <c r="P54" s="83">
        <v>290</v>
      </c>
      <c r="Q54" s="2"/>
      <c r="R54" s="13">
        <f>O54</f>
        <v>280</v>
      </c>
      <c r="S54" s="14">
        <f>R54*M54</f>
        <v>0</v>
      </c>
      <c r="T54" s="11"/>
      <c r="U54" s="46"/>
      <c r="V54" s="46"/>
      <c r="W54" s="2"/>
      <c r="X54" s="13"/>
      <c r="Y54" s="14">
        <f>X54*M54</f>
        <v>0</v>
      </c>
      <c r="Z54" s="13">
        <f>R54+X54</f>
        <v>280</v>
      </c>
      <c r="AA54" s="14">
        <f>Z54*M54</f>
        <v>0</v>
      </c>
      <c r="AB54" s="2"/>
      <c r="AC54" s="46"/>
      <c r="AD54" s="38"/>
      <c r="AE54" s="2"/>
      <c r="AF54" s="13"/>
      <c r="AG54" s="14">
        <f>AF54*M54</f>
        <v>0</v>
      </c>
      <c r="AH54" s="13">
        <f>Z54+AF54</f>
        <v>280</v>
      </c>
      <c r="AI54" s="14">
        <f>AH54*M54</f>
        <v>0</v>
      </c>
      <c r="AJ54" s="2"/>
      <c r="AK54" s="2"/>
      <c r="AL54" s="101"/>
    </row>
    <row r="55" spans="1:38" ht="12.75">
      <c r="A55" s="100"/>
      <c r="B55" s="2"/>
      <c r="C55" s="2"/>
      <c r="D55" s="2"/>
      <c r="E55" s="2"/>
      <c r="F55" s="51" t="s">
        <v>366</v>
      </c>
      <c r="G55" s="2"/>
      <c r="H55" s="2"/>
      <c r="I55" s="2"/>
      <c r="J55" s="27"/>
      <c r="K55" s="2"/>
      <c r="L55" s="1"/>
      <c r="M55" s="14"/>
      <c r="N55" s="14"/>
      <c r="O55" s="46"/>
      <c r="P55" s="46"/>
      <c r="Q55" s="2"/>
      <c r="R55" s="13"/>
      <c r="S55" s="14"/>
      <c r="T55" s="11"/>
      <c r="U55" s="46"/>
      <c r="V55" s="46"/>
      <c r="W55" s="2"/>
      <c r="X55" s="13"/>
      <c r="Y55" s="14"/>
      <c r="Z55" s="13"/>
      <c r="AA55" s="14"/>
      <c r="AB55" s="2"/>
      <c r="AC55" s="46"/>
      <c r="AD55" s="38"/>
      <c r="AE55" s="2"/>
      <c r="AF55" s="13"/>
      <c r="AG55" s="14"/>
      <c r="AH55" s="13"/>
      <c r="AI55" s="14"/>
      <c r="AJ55" s="2"/>
      <c r="AK55" s="2"/>
      <c r="AL55" s="101"/>
    </row>
    <row r="56" spans="1:38" ht="12.75">
      <c r="A56" s="102"/>
      <c r="B56" s="2"/>
      <c r="C56" s="2"/>
      <c r="D56" s="2"/>
      <c r="E56" s="2"/>
      <c r="F56" s="35" t="s">
        <v>42</v>
      </c>
      <c r="G56" s="13"/>
      <c r="H56" s="2"/>
      <c r="I56" s="2"/>
      <c r="J56" s="1"/>
      <c r="K56" s="14"/>
      <c r="L56" s="2"/>
      <c r="M56" s="11"/>
      <c r="N56" s="11"/>
      <c r="O56" s="2"/>
      <c r="P56" s="13"/>
      <c r="Q56" s="24"/>
      <c r="R56" s="2"/>
      <c r="S56" s="2"/>
      <c r="T56" s="2"/>
      <c r="U56" s="2"/>
      <c r="V56" s="13"/>
      <c r="W56" s="24"/>
      <c r="X56" s="13"/>
      <c r="Y56" s="14"/>
      <c r="Z56" s="2"/>
      <c r="AA56" s="11"/>
      <c r="AB56" s="2"/>
      <c r="AC56" s="2"/>
      <c r="AD56" s="13"/>
      <c r="AE56" s="24"/>
      <c r="AF56" s="13"/>
      <c r="AG56" s="14"/>
      <c r="AH56" s="2"/>
      <c r="AI56" s="2"/>
      <c r="AJ56" s="2"/>
      <c r="AK56" s="2"/>
      <c r="AL56" s="101"/>
    </row>
    <row r="57" spans="1:38" ht="12.75">
      <c r="A57" s="100">
        <v>12</v>
      </c>
      <c r="B57" s="2">
        <v>1</v>
      </c>
      <c r="C57" s="2" t="s">
        <v>269</v>
      </c>
      <c r="D57" s="2" t="s">
        <v>65</v>
      </c>
      <c r="E57" s="2">
        <v>44</v>
      </c>
      <c r="F57" s="2" t="s">
        <v>82</v>
      </c>
      <c r="G57" s="2" t="s">
        <v>83</v>
      </c>
      <c r="H57" s="2" t="s">
        <v>76</v>
      </c>
      <c r="I57" s="2" t="s">
        <v>68</v>
      </c>
      <c r="J57" s="27">
        <v>29737</v>
      </c>
      <c r="K57" s="2" t="s">
        <v>69</v>
      </c>
      <c r="L57" s="1">
        <v>42.6</v>
      </c>
      <c r="M57" s="14">
        <v>1.1365</v>
      </c>
      <c r="N57" s="11"/>
      <c r="O57" s="46"/>
      <c r="P57" s="46"/>
      <c r="Q57" s="2"/>
      <c r="R57" s="13"/>
      <c r="S57" s="14">
        <f>R57*M57</f>
        <v>0</v>
      </c>
      <c r="T57" s="11"/>
      <c r="U57" s="46"/>
      <c r="V57" s="46"/>
      <c r="W57" s="2"/>
      <c r="X57" s="13"/>
      <c r="Y57" s="14">
        <f>X57*M57</f>
        <v>0</v>
      </c>
      <c r="Z57" s="13">
        <f>R57+X57</f>
        <v>0</v>
      </c>
      <c r="AA57" s="14">
        <f>Z57*M57</f>
        <v>0</v>
      </c>
      <c r="AB57" s="2">
        <v>102.5</v>
      </c>
      <c r="AC57" s="46">
        <v>105</v>
      </c>
      <c r="AD57" s="46">
        <v>107.5</v>
      </c>
      <c r="AE57" s="2"/>
      <c r="AF57" s="13">
        <f>AD57</f>
        <v>107.5</v>
      </c>
      <c r="AG57" s="14">
        <f>AF57*M57</f>
        <v>122.17375000000001</v>
      </c>
      <c r="AH57" s="13">
        <f t="shared" si="7"/>
        <v>107.5</v>
      </c>
      <c r="AI57" s="14">
        <f>AH57*M57</f>
        <v>122.17375000000001</v>
      </c>
      <c r="AJ57" s="2"/>
      <c r="AK57" s="2"/>
      <c r="AL57" s="101"/>
    </row>
    <row r="58" spans="1:38" ht="12.75">
      <c r="A58" s="100">
        <v>12</v>
      </c>
      <c r="B58" s="2">
        <v>1</v>
      </c>
      <c r="C58" s="2" t="s">
        <v>269</v>
      </c>
      <c r="D58" s="2" t="s">
        <v>65</v>
      </c>
      <c r="E58" s="2">
        <v>52</v>
      </c>
      <c r="F58" s="2" t="s">
        <v>139</v>
      </c>
      <c r="G58" s="2" t="s">
        <v>75</v>
      </c>
      <c r="H58" s="2" t="s">
        <v>76</v>
      </c>
      <c r="I58" s="2" t="s">
        <v>68</v>
      </c>
      <c r="J58" s="27">
        <v>27557</v>
      </c>
      <c r="K58" s="2" t="s">
        <v>107</v>
      </c>
      <c r="L58" s="1">
        <v>50.9</v>
      </c>
      <c r="M58" s="14">
        <v>1.005</v>
      </c>
      <c r="N58" s="11"/>
      <c r="O58" s="46"/>
      <c r="P58" s="46"/>
      <c r="Q58" s="2"/>
      <c r="R58" s="13"/>
      <c r="S58" s="14">
        <f>R58*M58</f>
        <v>0</v>
      </c>
      <c r="T58" s="11"/>
      <c r="U58" s="46"/>
      <c r="V58" s="46"/>
      <c r="W58" s="2"/>
      <c r="X58" s="13"/>
      <c r="Y58" s="14">
        <f>X58*M58</f>
        <v>0</v>
      </c>
      <c r="Z58" s="13">
        <f>R58+X58</f>
        <v>0</v>
      </c>
      <c r="AA58" s="14">
        <f>Z58*M58</f>
        <v>0</v>
      </c>
      <c r="AB58" s="2">
        <v>107.5</v>
      </c>
      <c r="AC58" s="83">
        <v>112.5</v>
      </c>
      <c r="AD58" s="46">
        <v>117.5</v>
      </c>
      <c r="AE58" s="2"/>
      <c r="AF58" s="13">
        <f>AD58</f>
        <v>117.5</v>
      </c>
      <c r="AG58" s="14">
        <f>AF58*M58</f>
        <v>118.08749999999999</v>
      </c>
      <c r="AH58" s="13">
        <f t="shared" si="7"/>
        <v>117.5</v>
      </c>
      <c r="AI58" s="14">
        <f>AH58*M58</f>
        <v>118.08749999999999</v>
      </c>
      <c r="AJ58" s="2"/>
      <c r="AK58" s="2" t="s">
        <v>140</v>
      </c>
      <c r="AL58" s="101">
        <v>12</v>
      </c>
    </row>
    <row r="59" spans="1:38" ht="12.75">
      <c r="A59" s="100">
        <v>12</v>
      </c>
      <c r="B59" s="2">
        <v>1</v>
      </c>
      <c r="C59" s="2" t="s">
        <v>269</v>
      </c>
      <c r="D59" s="2" t="s">
        <v>65</v>
      </c>
      <c r="E59" s="2">
        <v>52</v>
      </c>
      <c r="F59" s="2" t="s">
        <v>102</v>
      </c>
      <c r="G59" s="2" t="s">
        <v>75</v>
      </c>
      <c r="H59" s="2" t="s">
        <v>76</v>
      </c>
      <c r="I59" s="2" t="s">
        <v>68</v>
      </c>
      <c r="J59" s="27">
        <v>34269</v>
      </c>
      <c r="K59" s="2" t="s">
        <v>69</v>
      </c>
      <c r="L59" s="1">
        <v>52</v>
      </c>
      <c r="M59" s="14">
        <v>0.967</v>
      </c>
      <c r="N59" s="11"/>
      <c r="O59" s="46"/>
      <c r="P59" s="46"/>
      <c r="Q59" s="2"/>
      <c r="R59" s="13"/>
      <c r="S59" s="14">
        <f>R59*M59</f>
        <v>0</v>
      </c>
      <c r="T59" s="11"/>
      <c r="U59" s="46"/>
      <c r="V59" s="46"/>
      <c r="W59" s="2"/>
      <c r="X59" s="13"/>
      <c r="Y59" s="14">
        <f>X59*M59</f>
        <v>0</v>
      </c>
      <c r="Z59" s="13">
        <f>R59+X59</f>
        <v>0</v>
      </c>
      <c r="AA59" s="14">
        <f>Z59*M59</f>
        <v>0</v>
      </c>
      <c r="AB59" s="2">
        <v>95</v>
      </c>
      <c r="AC59" s="83">
        <v>102.5</v>
      </c>
      <c r="AD59" s="46">
        <v>102.5</v>
      </c>
      <c r="AE59" s="2"/>
      <c r="AF59" s="13">
        <f>AD59</f>
        <v>102.5</v>
      </c>
      <c r="AG59" s="14">
        <f>AF59*M59</f>
        <v>99.11749999999999</v>
      </c>
      <c r="AH59" s="13">
        <f t="shared" si="7"/>
        <v>102.5</v>
      </c>
      <c r="AI59" s="14">
        <f>AH59*M59</f>
        <v>99.11749999999999</v>
      </c>
      <c r="AJ59" s="2"/>
      <c r="AK59" s="2" t="s">
        <v>203</v>
      </c>
      <c r="AL59" s="101">
        <v>12</v>
      </c>
    </row>
    <row r="60" spans="1:38" ht="12.75">
      <c r="A60" s="100">
        <v>12</v>
      </c>
      <c r="B60" s="2">
        <v>1</v>
      </c>
      <c r="C60" s="2" t="s">
        <v>269</v>
      </c>
      <c r="D60" s="2" t="s">
        <v>65</v>
      </c>
      <c r="E60" s="2">
        <v>60</v>
      </c>
      <c r="F60" s="2" t="s">
        <v>156</v>
      </c>
      <c r="G60" s="2" t="s">
        <v>157</v>
      </c>
      <c r="H60" s="2" t="s">
        <v>76</v>
      </c>
      <c r="I60" s="2" t="s">
        <v>68</v>
      </c>
      <c r="J60" s="27">
        <v>34222</v>
      </c>
      <c r="K60" s="2" t="s">
        <v>69</v>
      </c>
      <c r="L60" s="1">
        <v>57.7</v>
      </c>
      <c r="M60" s="14">
        <v>0.8902</v>
      </c>
      <c r="N60" s="14"/>
      <c r="O60" s="46"/>
      <c r="P60" s="46"/>
      <c r="Q60" s="2"/>
      <c r="R60" s="13"/>
      <c r="S60" s="14">
        <f>R60*M60</f>
        <v>0</v>
      </c>
      <c r="T60" s="11"/>
      <c r="U60" s="46"/>
      <c r="V60" s="46"/>
      <c r="W60" s="2"/>
      <c r="X60" s="13"/>
      <c r="Y60" s="14">
        <f>X60*M60</f>
        <v>0</v>
      </c>
      <c r="Z60" s="13">
        <f>R60+X60</f>
        <v>0</v>
      </c>
      <c r="AA60" s="14">
        <f>Z60*M60</f>
        <v>0</v>
      </c>
      <c r="AB60" s="2">
        <v>60</v>
      </c>
      <c r="AC60" s="46">
        <v>85</v>
      </c>
      <c r="AD60" s="46">
        <v>90</v>
      </c>
      <c r="AE60" s="2"/>
      <c r="AF60" s="13">
        <f>AD60</f>
        <v>90</v>
      </c>
      <c r="AG60" s="14">
        <f>AF60*M60</f>
        <v>80.118</v>
      </c>
      <c r="AH60" s="13">
        <v>90</v>
      </c>
      <c r="AI60" s="14">
        <f>AH60*M60</f>
        <v>80.118</v>
      </c>
      <c r="AJ60" s="2"/>
      <c r="AK60" s="2"/>
      <c r="AL60" s="101"/>
    </row>
    <row r="61" spans="1:38" ht="12.75">
      <c r="A61" s="100">
        <v>12</v>
      </c>
      <c r="B61" s="2">
        <v>1</v>
      </c>
      <c r="C61" s="2" t="s">
        <v>269</v>
      </c>
      <c r="D61" s="2" t="s">
        <v>65</v>
      </c>
      <c r="E61" s="2">
        <v>67.5</v>
      </c>
      <c r="F61" s="2" t="s">
        <v>200</v>
      </c>
      <c r="G61" s="2" t="s">
        <v>182</v>
      </c>
      <c r="H61" s="2" t="s">
        <v>76</v>
      </c>
      <c r="I61" s="2" t="s">
        <v>68</v>
      </c>
      <c r="J61" s="27">
        <v>32121</v>
      </c>
      <c r="K61" s="24" t="s">
        <v>69</v>
      </c>
      <c r="L61" s="1">
        <v>64.1</v>
      </c>
      <c r="M61" s="14">
        <v>0.8159</v>
      </c>
      <c r="N61" s="78"/>
      <c r="O61" s="78"/>
      <c r="P61" s="46"/>
      <c r="Q61" s="2"/>
      <c r="R61" s="13"/>
      <c r="S61" s="14">
        <f>R61*M61</f>
        <v>0</v>
      </c>
      <c r="T61" s="11"/>
      <c r="U61" s="46"/>
      <c r="V61" s="46"/>
      <c r="W61" s="2"/>
      <c r="X61" s="13"/>
      <c r="Y61" s="14">
        <f>X61*M61</f>
        <v>0</v>
      </c>
      <c r="Z61" s="13">
        <f>R61+X61</f>
        <v>0</v>
      </c>
      <c r="AA61" s="14">
        <f>Z61*M61</f>
        <v>0</v>
      </c>
      <c r="AB61" s="2">
        <v>80</v>
      </c>
      <c r="AC61" s="46">
        <v>87.5</v>
      </c>
      <c r="AD61" s="83">
        <v>95</v>
      </c>
      <c r="AE61" s="2"/>
      <c r="AF61" s="13">
        <f>AC61</f>
        <v>87.5</v>
      </c>
      <c r="AG61" s="14">
        <f>AF61*M61</f>
        <v>71.39125</v>
      </c>
      <c r="AH61" s="13">
        <f>Z61+AF61</f>
        <v>87.5</v>
      </c>
      <c r="AI61" s="14">
        <f>AH61*M61</f>
        <v>71.39125</v>
      </c>
      <c r="AJ61" s="2"/>
      <c r="AK61" s="2" t="s">
        <v>203</v>
      </c>
      <c r="AL61" s="101">
        <v>12</v>
      </c>
    </row>
    <row r="62" spans="1:38" ht="12.75">
      <c r="A62" s="100"/>
      <c r="B62" s="2"/>
      <c r="C62" s="2"/>
      <c r="D62" s="2"/>
      <c r="E62" s="2"/>
      <c r="F62" s="95" t="s">
        <v>371</v>
      </c>
      <c r="G62" s="2"/>
      <c r="H62" s="2"/>
      <c r="I62" s="2"/>
      <c r="J62" s="27"/>
      <c r="K62" s="2"/>
      <c r="L62" s="1"/>
      <c r="M62" s="14"/>
      <c r="N62" s="11"/>
      <c r="O62" s="46"/>
      <c r="P62" s="46"/>
      <c r="Q62" s="2"/>
      <c r="R62" s="13"/>
      <c r="S62" s="14"/>
      <c r="T62" s="11"/>
      <c r="U62" s="46"/>
      <c r="V62" s="83"/>
      <c r="W62" s="2"/>
      <c r="X62" s="13"/>
      <c r="Y62" s="14"/>
      <c r="Z62" s="13"/>
      <c r="AA62" s="14"/>
      <c r="AB62" s="2"/>
      <c r="AC62" s="46"/>
      <c r="AD62" s="46"/>
      <c r="AE62" s="2"/>
      <c r="AF62" s="13"/>
      <c r="AG62" s="14"/>
      <c r="AH62" s="13"/>
      <c r="AI62" s="14"/>
      <c r="AJ62" s="2"/>
      <c r="AK62" s="2"/>
      <c r="AL62" s="101"/>
    </row>
    <row r="63" spans="1:38" ht="12.75">
      <c r="A63" s="100">
        <v>12</v>
      </c>
      <c r="B63" s="2">
        <v>1</v>
      </c>
      <c r="C63" s="2" t="s">
        <v>269</v>
      </c>
      <c r="D63" s="2" t="s">
        <v>65</v>
      </c>
      <c r="E63" s="2">
        <v>44</v>
      </c>
      <c r="F63" s="2" t="s">
        <v>336</v>
      </c>
      <c r="G63" s="2" t="s">
        <v>104</v>
      </c>
      <c r="H63" s="2" t="s">
        <v>76</v>
      </c>
      <c r="I63" s="2" t="s">
        <v>68</v>
      </c>
      <c r="J63" s="27">
        <v>39740</v>
      </c>
      <c r="K63" s="2" t="s">
        <v>81</v>
      </c>
      <c r="L63" s="1">
        <v>38.3</v>
      </c>
      <c r="M63" s="14">
        <v>1.6154</v>
      </c>
      <c r="N63" s="11"/>
      <c r="O63" s="46"/>
      <c r="P63" s="46"/>
      <c r="Q63" s="2"/>
      <c r="R63" s="13"/>
      <c r="S63" s="14">
        <f aca="true" t="shared" si="21" ref="S63:S73">R63*M63</f>
        <v>0</v>
      </c>
      <c r="T63" s="11"/>
      <c r="U63" s="46"/>
      <c r="V63" s="46"/>
      <c r="W63" s="2"/>
      <c r="X63" s="13"/>
      <c r="Y63" s="14">
        <f aca="true" t="shared" si="22" ref="Y63:Y68">X63*M63</f>
        <v>0</v>
      </c>
      <c r="Z63" s="13">
        <f aca="true" t="shared" si="23" ref="Z63:Z68">R63+X63</f>
        <v>0</v>
      </c>
      <c r="AA63" s="14">
        <f aca="true" t="shared" si="24" ref="AA63:AA68">Z63*M63</f>
        <v>0</v>
      </c>
      <c r="AB63" s="2">
        <v>75</v>
      </c>
      <c r="AC63" s="46">
        <v>85</v>
      </c>
      <c r="AD63" s="46">
        <v>92.5</v>
      </c>
      <c r="AE63" s="2"/>
      <c r="AF63" s="13">
        <f>AD63</f>
        <v>92.5</v>
      </c>
      <c r="AG63" s="14">
        <f aca="true" t="shared" si="25" ref="AG63:AG73">AF63*M63</f>
        <v>149.4245</v>
      </c>
      <c r="AH63" s="13">
        <f aca="true" t="shared" si="26" ref="AH63:AH68">Z63+AF63</f>
        <v>92.5</v>
      </c>
      <c r="AI63" s="14">
        <f aca="true" t="shared" si="27" ref="AI63:AI72">AH63*M63</f>
        <v>149.4245</v>
      </c>
      <c r="AJ63" s="2"/>
      <c r="AK63" s="2" t="s">
        <v>337</v>
      </c>
      <c r="AL63" s="101">
        <v>12</v>
      </c>
    </row>
    <row r="64" spans="1:38" ht="12.75">
      <c r="A64" s="100">
        <v>12</v>
      </c>
      <c r="B64" s="2">
        <v>2</v>
      </c>
      <c r="C64" s="2" t="s">
        <v>269</v>
      </c>
      <c r="D64" s="2" t="s">
        <v>65</v>
      </c>
      <c r="E64" s="2">
        <v>44</v>
      </c>
      <c r="F64" s="2" t="s">
        <v>299</v>
      </c>
      <c r="G64" s="2" t="s">
        <v>88</v>
      </c>
      <c r="H64" s="2" t="s">
        <v>76</v>
      </c>
      <c r="I64" s="2" t="s">
        <v>68</v>
      </c>
      <c r="J64" s="27">
        <v>39510</v>
      </c>
      <c r="K64" s="2" t="s">
        <v>81</v>
      </c>
      <c r="L64" s="1">
        <v>33.2</v>
      </c>
      <c r="M64" s="14">
        <v>1.6154</v>
      </c>
      <c r="N64" s="14"/>
      <c r="O64" s="46"/>
      <c r="P64" s="46"/>
      <c r="Q64" s="2"/>
      <c r="R64" s="13"/>
      <c r="S64" s="14">
        <f t="shared" si="21"/>
        <v>0</v>
      </c>
      <c r="T64" s="11"/>
      <c r="U64" s="46"/>
      <c r="V64" s="46"/>
      <c r="W64" s="2"/>
      <c r="X64" s="13"/>
      <c r="Y64" s="14">
        <f t="shared" si="22"/>
        <v>0</v>
      </c>
      <c r="Z64" s="13">
        <f t="shared" si="23"/>
        <v>0</v>
      </c>
      <c r="AA64" s="14">
        <f t="shared" si="24"/>
        <v>0</v>
      </c>
      <c r="AB64" s="2">
        <v>50</v>
      </c>
      <c r="AC64" s="46">
        <v>55</v>
      </c>
      <c r="AD64" s="46">
        <v>62.5</v>
      </c>
      <c r="AE64" s="2"/>
      <c r="AF64" s="13">
        <f>AD64</f>
        <v>62.5</v>
      </c>
      <c r="AG64" s="14">
        <f t="shared" si="25"/>
        <v>100.96249999999999</v>
      </c>
      <c r="AH64" s="13">
        <f t="shared" si="26"/>
        <v>62.5</v>
      </c>
      <c r="AI64" s="14">
        <f t="shared" si="27"/>
        <v>100.96249999999999</v>
      </c>
      <c r="AJ64" s="2"/>
      <c r="AK64" s="2" t="s">
        <v>294</v>
      </c>
      <c r="AL64" s="101">
        <v>12</v>
      </c>
    </row>
    <row r="65" spans="1:38" ht="12.75">
      <c r="A65" s="100">
        <v>12</v>
      </c>
      <c r="B65" s="2">
        <v>1</v>
      </c>
      <c r="C65" s="2" t="s">
        <v>269</v>
      </c>
      <c r="D65" s="2" t="s">
        <v>65</v>
      </c>
      <c r="E65" s="2">
        <v>48</v>
      </c>
      <c r="F65" s="2" t="s">
        <v>278</v>
      </c>
      <c r="G65" s="2" t="s">
        <v>88</v>
      </c>
      <c r="H65" s="2" t="s">
        <v>76</v>
      </c>
      <c r="I65" s="2" t="s">
        <v>68</v>
      </c>
      <c r="J65" s="27">
        <v>39359</v>
      </c>
      <c r="K65" s="2" t="s">
        <v>81</v>
      </c>
      <c r="L65" s="1">
        <v>47</v>
      </c>
      <c r="M65" s="14">
        <v>1.3213</v>
      </c>
      <c r="N65" s="14"/>
      <c r="O65" s="46"/>
      <c r="P65" s="46"/>
      <c r="Q65" s="2"/>
      <c r="R65" s="13"/>
      <c r="S65" s="14">
        <f t="shared" si="21"/>
        <v>0</v>
      </c>
      <c r="T65" s="11"/>
      <c r="U65" s="46"/>
      <c r="V65" s="46"/>
      <c r="W65" s="2"/>
      <c r="X65" s="13"/>
      <c r="Y65" s="14">
        <f t="shared" si="22"/>
        <v>0</v>
      </c>
      <c r="Z65" s="13">
        <f t="shared" si="23"/>
        <v>0</v>
      </c>
      <c r="AA65" s="14">
        <f t="shared" si="24"/>
        <v>0</v>
      </c>
      <c r="AB65" s="2">
        <v>70</v>
      </c>
      <c r="AC65" s="46">
        <v>75</v>
      </c>
      <c r="AD65" s="83">
        <v>87.5</v>
      </c>
      <c r="AE65" s="2"/>
      <c r="AF65" s="13">
        <f>AC65</f>
        <v>75</v>
      </c>
      <c r="AG65" s="14">
        <f t="shared" si="25"/>
        <v>99.0975</v>
      </c>
      <c r="AH65" s="13">
        <f t="shared" si="26"/>
        <v>75</v>
      </c>
      <c r="AI65" s="14">
        <f t="shared" si="27"/>
        <v>99.0975</v>
      </c>
      <c r="AJ65" s="2"/>
      <c r="AK65" s="2"/>
      <c r="AL65" s="101"/>
    </row>
    <row r="66" spans="1:38" ht="12.75">
      <c r="A66" s="100">
        <v>12</v>
      </c>
      <c r="B66" s="2">
        <v>1</v>
      </c>
      <c r="C66" s="2" t="s">
        <v>269</v>
      </c>
      <c r="D66" s="2" t="s">
        <v>65</v>
      </c>
      <c r="E66" s="2">
        <v>56</v>
      </c>
      <c r="F66" s="2" t="s">
        <v>142</v>
      </c>
      <c r="G66" s="2" t="s">
        <v>67</v>
      </c>
      <c r="H66" s="2" t="s">
        <v>67</v>
      </c>
      <c r="I66" s="2" t="s">
        <v>68</v>
      </c>
      <c r="J66" s="27">
        <v>38203</v>
      </c>
      <c r="K66" s="2" t="s">
        <v>117</v>
      </c>
      <c r="L66" s="1">
        <v>55.4</v>
      </c>
      <c r="M66" s="14">
        <v>1.0889</v>
      </c>
      <c r="N66" s="11"/>
      <c r="O66" s="46"/>
      <c r="P66" s="46"/>
      <c r="Q66" s="2"/>
      <c r="R66" s="13"/>
      <c r="S66" s="14">
        <f t="shared" si="21"/>
        <v>0</v>
      </c>
      <c r="T66" s="11"/>
      <c r="U66" s="46"/>
      <c r="V66" s="46"/>
      <c r="W66" s="2"/>
      <c r="X66" s="13"/>
      <c r="Y66" s="14">
        <f t="shared" si="22"/>
        <v>0</v>
      </c>
      <c r="Z66" s="13">
        <f t="shared" si="23"/>
        <v>0</v>
      </c>
      <c r="AA66" s="14">
        <f t="shared" si="24"/>
        <v>0</v>
      </c>
      <c r="AB66" s="2">
        <v>110</v>
      </c>
      <c r="AC66" s="46">
        <v>120</v>
      </c>
      <c r="AD66" s="46">
        <v>125</v>
      </c>
      <c r="AE66" s="2"/>
      <c r="AF66" s="13">
        <f aca="true" t="shared" si="28" ref="AF66:AF71">AD66</f>
        <v>125</v>
      </c>
      <c r="AG66" s="14">
        <f t="shared" si="25"/>
        <v>136.1125</v>
      </c>
      <c r="AH66" s="13">
        <f t="shared" si="26"/>
        <v>125</v>
      </c>
      <c r="AI66" s="14">
        <f t="shared" si="27"/>
        <v>136.1125</v>
      </c>
      <c r="AJ66" s="2"/>
      <c r="AK66" s="2" t="s">
        <v>143</v>
      </c>
      <c r="AL66" s="101">
        <v>12</v>
      </c>
    </row>
    <row r="67" spans="1:38" ht="12.75">
      <c r="A67" s="100">
        <v>12</v>
      </c>
      <c r="B67" s="2">
        <v>1</v>
      </c>
      <c r="C67" s="2" t="s">
        <v>269</v>
      </c>
      <c r="D67" s="2" t="s">
        <v>65</v>
      </c>
      <c r="E67" s="2">
        <v>60</v>
      </c>
      <c r="F67" s="2" t="s">
        <v>144</v>
      </c>
      <c r="G67" s="2" t="s">
        <v>67</v>
      </c>
      <c r="H67" s="2" t="s">
        <v>67</v>
      </c>
      <c r="I67" s="2" t="s">
        <v>68</v>
      </c>
      <c r="J67" s="27">
        <v>37169</v>
      </c>
      <c r="K67" s="2" t="s">
        <v>92</v>
      </c>
      <c r="L67" s="1">
        <v>57.6</v>
      </c>
      <c r="M67" s="14">
        <v>0.9163</v>
      </c>
      <c r="N67" s="11"/>
      <c r="O67" s="46"/>
      <c r="P67" s="46"/>
      <c r="Q67" s="2"/>
      <c r="R67" s="13"/>
      <c r="S67" s="14">
        <f t="shared" si="21"/>
        <v>0</v>
      </c>
      <c r="T67" s="11"/>
      <c r="U67" s="46"/>
      <c r="V67" s="46"/>
      <c r="W67" s="2"/>
      <c r="X67" s="13"/>
      <c r="Y67" s="14">
        <f t="shared" si="22"/>
        <v>0</v>
      </c>
      <c r="Z67" s="13">
        <f t="shared" si="23"/>
        <v>0</v>
      </c>
      <c r="AA67" s="14">
        <f t="shared" si="24"/>
        <v>0</v>
      </c>
      <c r="AB67" s="2">
        <v>160</v>
      </c>
      <c r="AC67" s="46">
        <v>170</v>
      </c>
      <c r="AD67" s="46">
        <v>180</v>
      </c>
      <c r="AE67" s="2"/>
      <c r="AF67" s="13">
        <f t="shared" si="28"/>
        <v>180</v>
      </c>
      <c r="AG67" s="14">
        <f t="shared" si="25"/>
        <v>164.934</v>
      </c>
      <c r="AH67" s="13">
        <f t="shared" si="26"/>
        <v>180</v>
      </c>
      <c r="AI67" s="14">
        <f t="shared" si="27"/>
        <v>164.934</v>
      </c>
      <c r="AJ67" s="2"/>
      <c r="AK67" s="2" t="s">
        <v>143</v>
      </c>
      <c r="AL67" s="101">
        <v>12</v>
      </c>
    </row>
    <row r="68" spans="1:38" ht="12.75">
      <c r="A68" s="100">
        <v>12</v>
      </c>
      <c r="B68" s="2">
        <v>1</v>
      </c>
      <c r="C68" s="2" t="s">
        <v>269</v>
      </c>
      <c r="D68" s="2" t="s">
        <v>65</v>
      </c>
      <c r="E68" s="2">
        <v>67.5</v>
      </c>
      <c r="F68" s="2" t="s">
        <v>141</v>
      </c>
      <c r="G68" s="2" t="s">
        <v>67</v>
      </c>
      <c r="H68" s="2" t="s">
        <v>67</v>
      </c>
      <c r="I68" s="2" t="s">
        <v>68</v>
      </c>
      <c r="J68" s="27">
        <v>37226</v>
      </c>
      <c r="K68" s="2" t="s">
        <v>92</v>
      </c>
      <c r="L68" s="1">
        <v>66.2</v>
      </c>
      <c r="M68" s="14">
        <v>0.7978</v>
      </c>
      <c r="N68" s="11"/>
      <c r="O68" s="46"/>
      <c r="P68" s="46"/>
      <c r="Q68" s="2"/>
      <c r="R68" s="13"/>
      <c r="S68" s="14">
        <f t="shared" si="21"/>
        <v>0</v>
      </c>
      <c r="T68" s="11"/>
      <c r="U68" s="46"/>
      <c r="V68" s="46"/>
      <c r="W68" s="2"/>
      <c r="X68" s="13"/>
      <c r="Y68" s="14">
        <f t="shared" si="22"/>
        <v>0</v>
      </c>
      <c r="Z68" s="13">
        <f t="shared" si="23"/>
        <v>0</v>
      </c>
      <c r="AA68" s="14">
        <f t="shared" si="24"/>
        <v>0</v>
      </c>
      <c r="AB68" s="2">
        <v>180</v>
      </c>
      <c r="AC68" s="46">
        <v>192.5</v>
      </c>
      <c r="AD68" s="46">
        <v>200</v>
      </c>
      <c r="AE68" s="2"/>
      <c r="AF68" s="13">
        <f t="shared" si="28"/>
        <v>200</v>
      </c>
      <c r="AG68" s="14">
        <f t="shared" si="25"/>
        <v>159.56</v>
      </c>
      <c r="AH68" s="13">
        <f t="shared" si="26"/>
        <v>200</v>
      </c>
      <c r="AI68" s="14">
        <f t="shared" si="27"/>
        <v>159.56</v>
      </c>
      <c r="AJ68" s="2"/>
      <c r="AK68" s="2" t="s">
        <v>143</v>
      </c>
      <c r="AL68" s="101">
        <v>12</v>
      </c>
    </row>
    <row r="69" spans="1:38" ht="12.75">
      <c r="A69" s="100">
        <v>12</v>
      </c>
      <c r="B69" s="2">
        <v>1</v>
      </c>
      <c r="C69" s="2" t="s">
        <v>269</v>
      </c>
      <c r="D69" s="2" t="s">
        <v>65</v>
      </c>
      <c r="E69" s="2">
        <v>75</v>
      </c>
      <c r="F69" s="2" t="s">
        <v>204</v>
      </c>
      <c r="G69" s="2" t="s">
        <v>114</v>
      </c>
      <c r="H69" s="2" t="s">
        <v>76</v>
      </c>
      <c r="I69" s="2" t="s">
        <v>68</v>
      </c>
      <c r="J69" s="27">
        <v>30799</v>
      </c>
      <c r="K69" s="2" t="s">
        <v>69</v>
      </c>
      <c r="L69" s="1">
        <v>74.25</v>
      </c>
      <c r="M69" s="14">
        <v>0.6694</v>
      </c>
      <c r="N69" s="11"/>
      <c r="O69" s="46"/>
      <c r="P69" s="46"/>
      <c r="Q69" s="2"/>
      <c r="R69" s="13"/>
      <c r="S69" s="14">
        <f t="shared" si="21"/>
        <v>0</v>
      </c>
      <c r="T69" s="11"/>
      <c r="U69" s="46"/>
      <c r="V69" s="46"/>
      <c r="W69" s="2"/>
      <c r="X69" s="13"/>
      <c r="Y69" s="14">
        <f aca="true" t="shared" si="29" ref="Y69:Y74">X69*M69</f>
        <v>0</v>
      </c>
      <c r="Z69" s="13">
        <f aca="true" t="shared" si="30" ref="Z69:Z74">R69+X69</f>
        <v>0</v>
      </c>
      <c r="AA69" s="14">
        <f aca="true" t="shared" si="31" ref="AA69:AA74">Z69*M69</f>
        <v>0</v>
      </c>
      <c r="AB69" s="37">
        <v>190</v>
      </c>
      <c r="AC69" s="37">
        <v>205</v>
      </c>
      <c r="AD69" s="46">
        <v>205</v>
      </c>
      <c r="AE69" s="2"/>
      <c r="AF69" s="13">
        <f t="shared" si="28"/>
        <v>205</v>
      </c>
      <c r="AG69" s="14">
        <f t="shared" si="25"/>
        <v>137.227</v>
      </c>
      <c r="AH69" s="13">
        <v>205</v>
      </c>
      <c r="AI69" s="14">
        <f t="shared" si="27"/>
        <v>137.227</v>
      </c>
      <c r="AJ69" s="2">
        <v>3</v>
      </c>
      <c r="AK69" s="2"/>
      <c r="AL69" s="101"/>
    </row>
    <row r="70" spans="1:38" ht="12.75">
      <c r="A70" s="100">
        <v>5</v>
      </c>
      <c r="B70" s="2">
        <v>2</v>
      </c>
      <c r="C70" s="2" t="s">
        <v>269</v>
      </c>
      <c r="D70" s="2" t="s">
        <v>65</v>
      </c>
      <c r="E70" s="2">
        <v>75</v>
      </c>
      <c r="F70" s="2" t="s">
        <v>162</v>
      </c>
      <c r="G70" s="2" t="s">
        <v>75</v>
      </c>
      <c r="H70" s="2" t="s">
        <v>76</v>
      </c>
      <c r="I70" s="2" t="s">
        <v>68</v>
      </c>
      <c r="J70" s="27">
        <v>31682</v>
      </c>
      <c r="K70" s="2" t="s">
        <v>69</v>
      </c>
      <c r="L70" s="1">
        <v>73.25</v>
      </c>
      <c r="M70" s="14">
        <v>0.6767</v>
      </c>
      <c r="N70" s="11"/>
      <c r="O70" s="46"/>
      <c r="P70" s="46"/>
      <c r="Q70" s="2"/>
      <c r="R70" s="13"/>
      <c r="S70" s="14">
        <f t="shared" si="21"/>
        <v>0</v>
      </c>
      <c r="T70" s="11"/>
      <c r="U70" s="46"/>
      <c r="V70" s="46"/>
      <c r="W70" s="2"/>
      <c r="X70" s="13"/>
      <c r="Y70" s="14">
        <f t="shared" si="29"/>
        <v>0</v>
      </c>
      <c r="Z70" s="13">
        <f t="shared" si="30"/>
        <v>0</v>
      </c>
      <c r="AA70" s="14">
        <f t="shared" si="31"/>
        <v>0</v>
      </c>
      <c r="AB70" s="2">
        <v>160</v>
      </c>
      <c r="AC70" s="46">
        <v>170</v>
      </c>
      <c r="AD70" s="46">
        <v>180</v>
      </c>
      <c r="AE70" s="2"/>
      <c r="AF70" s="13">
        <f t="shared" si="28"/>
        <v>180</v>
      </c>
      <c r="AG70" s="14">
        <f t="shared" si="25"/>
        <v>121.806</v>
      </c>
      <c r="AH70" s="13">
        <f>Z70+AF70</f>
        <v>180</v>
      </c>
      <c r="AI70" s="14">
        <f t="shared" si="27"/>
        <v>121.806</v>
      </c>
      <c r="AJ70" s="2"/>
      <c r="AK70" s="2" t="s">
        <v>188</v>
      </c>
      <c r="AL70" s="101">
        <v>5</v>
      </c>
    </row>
    <row r="71" spans="1:38" ht="12.75">
      <c r="A71" s="100">
        <v>3</v>
      </c>
      <c r="B71" s="2">
        <v>3</v>
      </c>
      <c r="C71" s="2" t="s">
        <v>269</v>
      </c>
      <c r="D71" s="2" t="s">
        <v>65</v>
      </c>
      <c r="E71" s="2">
        <v>75</v>
      </c>
      <c r="F71" s="2" t="s">
        <v>203</v>
      </c>
      <c r="G71" s="2" t="s">
        <v>182</v>
      </c>
      <c r="H71" s="2" t="s">
        <v>76</v>
      </c>
      <c r="I71" s="2" t="s">
        <v>68</v>
      </c>
      <c r="J71" s="27">
        <v>35195</v>
      </c>
      <c r="K71" s="2" t="s">
        <v>69</v>
      </c>
      <c r="L71" s="1">
        <v>73.6</v>
      </c>
      <c r="M71" s="14">
        <v>0.6804</v>
      </c>
      <c r="N71" s="11"/>
      <c r="O71" s="46"/>
      <c r="P71" s="46"/>
      <c r="Q71" s="2"/>
      <c r="R71" s="13"/>
      <c r="S71" s="14">
        <f t="shared" si="21"/>
        <v>0</v>
      </c>
      <c r="T71" s="11"/>
      <c r="U71" s="46"/>
      <c r="V71" s="46"/>
      <c r="W71" s="2"/>
      <c r="X71" s="13"/>
      <c r="Y71" s="14">
        <f t="shared" si="29"/>
        <v>0</v>
      </c>
      <c r="Z71" s="13">
        <f t="shared" si="30"/>
        <v>0</v>
      </c>
      <c r="AA71" s="14">
        <f t="shared" si="31"/>
        <v>0</v>
      </c>
      <c r="AB71" s="2">
        <v>130</v>
      </c>
      <c r="AC71" s="46">
        <v>140</v>
      </c>
      <c r="AD71" s="46">
        <v>150</v>
      </c>
      <c r="AE71" s="2"/>
      <c r="AF71" s="13">
        <f t="shared" si="28"/>
        <v>150</v>
      </c>
      <c r="AG71" s="14">
        <f t="shared" si="25"/>
        <v>102.06</v>
      </c>
      <c r="AH71" s="13">
        <f>Z71+AF71</f>
        <v>150</v>
      </c>
      <c r="AI71" s="14">
        <f t="shared" si="27"/>
        <v>102.06</v>
      </c>
      <c r="AJ71" s="2"/>
      <c r="AK71" s="2" t="s">
        <v>160</v>
      </c>
      <c r="AL71" s="101">
        <v>3</v>
      </c>
    </row>
    <row r="72" spans="1:38" ht="12.75">
      <c r="A72" s="100">
        <v>12</v>
      </c>
      <c r="B72" s="2">
        <v>1</v>
      </c>
      <c r="C72" s="2" t="s">
        <v>269</v>
      </c>
      <c r="D72" s="2" t="s">
        <v>65</v>
      </c>
      <c r="E72" s="2">
        <v>82.5</v>
      </c>
      <c r="F72" s="2" t="s">
        <v>158</v>
      </c>
      <c r="G72" s="2" t="s">
        <v>104</v>
      </c>
      <c r="H72" s="2" t="s">
        <v>76</v>
      </c>
      <c r="I72" s="2" t="s">
        <v>68</v>
      </c>
      <c r="J72" s="27">
        <v>36851</v>
      </c>
      <c r="K72" s="2" t="s">
        <v>275</v>
      </c>
      <c r="L72" s="1">
        <v>80.1</v>
      </c>
      <c r="M72" s="14">
        <v>0.6703</v>
      </c>
      <c r="N72" s="11"/>
      <c r="O72" s="46"/>
      <c r="P72" s="46"/>
      <c r="Q72" s="2"/>
      <c r="R72" s="13"/>
      <c r="S72" s="14">
        <f t="shared" si="21"/>
        <v>0</v>
      </c>
      <c r="T72" s="11"/>
      <c r="U72" s="46"/>
      <c r="V72" s="46"/>
      <c r="W72" s="2"/>
      <c r="X72" s="13"/>
      <c r="Y72" s="14">
        <f t="shared" si="29"/>
        <v>0</v>
      </c>
      <c r="Z72" s="13">
        <f t="shared" si="30"/>
        <v>0</v>
      </c>
      <c r="AA72" s="14">
        <f t="shared" si="31"/>
        <v>0</v>
      </c>
      <c r="AB72" s="2">
        <v>150</v>
      </c>
      <c r="AC72" s="46">
        <v>190</v>
      </c>
      <c r="AD72" s="37">
        <v>205</v>
      </c>
      <c r="AE72" s="2"/>
      <c r="AF72" s="13">
        <f>AC72</f>
        <v>190</v>
      </c>
      <c r="AG72" s="14">
        <f t="shared" si="25"/>
        <v>127.357</v>
      </c>
      <c r="AH72" s="13">
        <f>Z72+AF72</f>
        <v>190</v>
      </c>
      <c r="AI72" s="14">
        <f t="shared" si="27"/>
        <v>127.357</v>
      </c>
      <c r="AJ72" s="2"/>
      <c r="AK72" s="2"/>
      <c r="AL72" s="101"/>
    </row>
    <row r="73" spans="1:38" ht="12.75">
      <c r="A73" s="100">
        <v>5</v>
      </c>
      <c r="B73" s="2">
        <v>2</v>
      </c>
      <c r="C73" s="2" t="s">
        <v>269</v>
      </c>
      <c r="D73" s="2" t="s">
        <v>65</v>
      </c>
      <c r="E73" s="2">
        <v>82.5</v>
      </c>
      <c r="F73" s="2" t="s">
        <v>205</v>
      </c>
      <c r="G73" s="2" t="s">
        <v>114</v>
      </c>
      <c r="H73" s="2" t="s">
        <v>76</v>
      </c>
      <c r="I73" s="2" t="s">
        <v>68</v>
      </c>
      <c r="J73" s="27">
        <v>36825</v>
      </c>
      <c r="K73" s="2" t="s">
        <v>275</v>
      </c>
      <c r="L73" s="1">
        <v>81.3</v>
      </c>
      <c r="M73" s="14">
        <v>0.6632</v>
      </c>
      <c r="N73" s="11"/>
      <c r="O73" s="46"/>
      <c r="P73" s="46"/>
      <c r="Q73" s="2"/>
      <c r="R73" s="13"/>
      <c r="S73" s="14">
        <f t="shared" si="21"/>
        <v>0</v>
      </c>
      <c r="T73" s="11"/>
      <c r="U73" s="46"/>
      <c r="V73" s="46"/>
      <c r="W73" s="2"/>
      <c r="X73" s="13"/>
      <c r="Y73" s="14">
        <f t="shared" si="29"/>
        <v>0</v>
      </c>
      <c r="Z73" s="13">
        <f t="shared" si="30"/>
        <v>0</v>
      </c>
      <c r="AA73" s="14">
        <f t="shared" si="31"/>
        <v>0</v>
      </c>
      <c r="AB73" s="2">
        <v>182.5</v>
      </c>
      <c r="AC73" s="46">
        <v>187.5</v>
      </c>
      <c r="AD73" s="37">
        <v>190</v>
      </c>
      <c r="AE73" s="2"/>
      <c r="AF73" s="13">
        <f>AC73</f>
        <v>187.5</v>
      </c>
      <c r="AG73" s="14">
        <v>0</v>
      </c>
      <c r="AH73" s="13">
        <v>187.5</v>
      </c>
      <c r="AI73" s="14">
        <v>0</v>
      </c>
      <c r="AJ73" s="2"/>
      <c r="AK73" s="2" t="s">
        <v>370</v>
      </c>
      <c r="AL73" s="101">
        <v>12</v>
      </c>
    </row>
    <row r="74" spans="1:38" ht="12.75">
      <c r="A74" s="100">
        <v>12</v>
      </c>
      <c r="B74" s="2">
        <v>1</v>
      </c>
      <c r="C74" s="2" t="s">
        <v>269</v>
      </c>
      <c r="D74" s="2" t="s">
        <v>65</v>
      </c>
      <c r="E74" s="2">
        <v>82.5</v>
      </c>
      <c r="F74" s="2" t="s">
        <v>272</v>
      </c>
      <c r="G74" s="2" t="s">
        <v>271</v>
      </c>
      <c r="H74" s="2" t="s">
        <v>76</v>
      </c>
      <c r="I74" s="2" t="s">
        <v>68</v>
      </c>
      <c r="J74" s="27">
        <v>36096</v>
      </c>
      <c r="K74" s="2" t="s">
        <v>109</v>
      </c>
      <c r="L74" s="1">
        <v>80.7</v>
      </c>
      <c r="M74" s="14">
        <v>0.6479</v>
      </c>
      <c r="N74" s="11"/>
      <c r="O74" s="46"/>
      <c r="P74" s="46"/>
      <c r="Q74" s="2"/>
      <c r="R74" s="13"/>
      <c r="S74" s="14">
        <f aca="true" t="shared" si="32" ref="S74:S80">R74*M74</f>
        <v>0</v>
      </c>
      <c r="T74" s="11"/>
      <c r="U74" s="46"/>
      <c r="V74" s="46"/>
      <c r="W74" s="2"/>
      <c r="X74" s="13"/>
      <c r="Y74" s="14">
        <f t="shared" si="29"/>
        <v>0</v>
      </c>
      <c r="Z74" s="13">
        <f t="shared" si="30"/>
        <v>0</v>
      </c>
      <c r="AA74" s="14">
        <f t="shared" si="31"/>
        <v>0</v>
      </c>
      <c r="AB74" s="2">
        <v>157.5</v>
      </c>
      <c r="AC74" s="37">
        <v>165</v>
      </c>
      <c r="AD74" s="37">
        <v>165</v>
      </c>
      <c r="AE74" s="2"/>
      <c r="AF74" s="13">
        <f>AB74</f>
        <v>157.5</v>
      </c>
      <c r="AG74" s="14">
        <f aca="true" t="shared" si="33" ref="AG74:AG80">AF74*M74</f>
        <v>102.04425</v>
      </c>
      <c r="AH74" s="13">
        <f aca="true" t="shared" si="34" ref="AH74:AH80">Z74+AF74</f>
        <v>157.5</v>
      </c>
      <c r="AI74" s="14">
        <f aca="true" t="shared" si="35" ref="AI74:AI80">AH74*M74</f>
        <v>102.04425</v>
      </c>
      <c r="AJ74" s="2"/>
      <c r="AK74" s="2" t="s">
        <v>273</v>
      </c>
      <c r="AL74" s="101">
        <v>12</v>
      </c>
    </row>
    <row r="75" spans="1:38" ht="12.75">
      <c r="A75" s="100">
        <v>12</v>
      </c>
      <c r="B75" s="2">
        <v>1</v>
      </c>
      <c r="C75" s="2" t="s">
        <v>269</v>
      </c>
      <c r="D75" s="2" t="s">
        <v>65</v>
      </c>
      <c r="E75" s="2">
        <v>82.5</v>
      </c>
      <c r="F75" s="2" t="s">
        <v>348</v>
      </c>
      <c r="G75" s="2" t="s">
        <v>75</v>
      </c>
      <c r="H75" s="2" t="s">
        <v>76</v>
      </c>
      <c r="I75" s="2" t="s">
        <v>68</v>
      </c>
      <c r="J75" s="27">
        <v>32317</v>
      </c>
      <c r="K75" s="2" t="s">
        <v>69</v>
      </c>
      <c r="L75" s="1">
        <v>82.4</v>
      </c>
      <c r="M75" s="14">
        <v>0.6198</v>
      </c>
      <c r="N75" s="11"/>
      <c r="O75" s="46"/>
      <c r="P75" s="46"/>
      <c r="Q75" s="2"/>
      <c r="R75" s="13"/>
      <c r="S75" s="14">
        <f t="shared" si="32"/>
        <v>0</v>
      </c>
      <c r="T75" s="11"/>
      <c r="U75" s="46"/>
      <c r="V75" s="46"/>
      <c r="W75" s="2"/>
      <c r="X75" s="13"/>
      <c r="Y75" s="14">
        <f aca="true" t="shared" si="36" ref="Y75:Y80">X75*M75</f>
        <v>0</v>
      </c>
      <c r="Z75" s="13">
        <f aca="true" t="shared" si="37" ref="Z75:Z80">R75+X75</f>
        <v>0</v>
      </c>
      <c r="AA75" s="14">
        <f aca="true" t="shared" si="38" ref="AA75:AA80">Z75*M75</f>
        <v>0</v>
      </c>
      <c r="AB75" s="2">
        <v>225</v>
      </c>
      <c r="AC75" s="46">
        <v>237.5</v>
      </c>
      <c r="AD75" s="46">
        <v>247.5</v>
      </c>
      <c r="AE75" s="2"/>
      <c r="AF75" s="13">
        <f>AD75</f>
        <v>247.5</v>
      </c>
      <c r="AG75" s="14">
        <f t="shared" si="33"/>
        <v>153.4005</v>
      </c>
      <c r="AH75" s="13">
        <f t="shared" si="34"/>
        <v>247.5</v>
      </c>
      <c r="AI75" s="14">
        <f t="shared" si="35"/>
        <v>153.4005</v>
      </c>
      <c r="AJ75" s="2">
        <v>2</v>
      </c>
      <c r="AK75" s="2"/>
      <c r="AL75" s="101"/>
    </row>
    <row r="76" spans="1:38" ht="12.75">
      <c r="A76" s="100">
        <v>12</v>
      </c>
      <c r="B76" s="2">
        <v>1</v>
      </c>
      <c r="C76" s="2" t="s">
        <v>269</v>
      </c>
      <c r="D76" s="2" t="s">
        <v>65</v>
      </c>
      <c r="E76" s="2">
        <v>90</v>
      </c>
      <c r="F76" s="2" t="s">
        <v>111</v>
      </c>
      <c r="G76" s="2" t="s">
        <v>75</v>
      </c>
      <c r="H76" s="2" t="s">
        <v>76</v>
      </c>
      <c r="I76" s="2" t="s">
        <v>68</v>
      </c>
      <c r="J76" s="27">
        <v>34957</v>
      </c>
      <c r="K76" s="2" t="s">
        <v>109</v>
      </c>
      <c r="L76" s="1">
        <v>86.6</v>
      </c>
      <c r="M76" s="14">
        <v>0.5995</v>
      </c>
      <c r="N76" s="11"/>
      <c r="O76" s="46"/>
      <c r="P76" s="46"/>
      <c r="Q76" s="2"/>
      <c r="R76" s="13"/>
      <c r="S76" s="14">
        <f t="shared" si="32"/>
        <v>0</v>
      </c>
      <c r="T76" s="11"/>
      <c r="U76" s="46"/>
      <c r="V76" s="46"/>
      <c r="W76" s="2"/>
      <c r="X76" s="13"/>
      <c r="Y76" s="14">
        <f t="shared" si="36"/>
        <v>0</v>
      </c>
      <c r="Z76" s="13">
        <f t="shared" si="37"/>
        <v>0</v>
      </c>
      <c r="AA76" s="14">
        <f t="shared" si="38"/>
        <v>0</v>
      </c>
      <c r="AB76" s="2">
        <v>170</v>
      </c>
      <c r="AC76" s="46">
        <v>185</v>
      </c>
      <c r="AD76" s="46">
        <v>200</v>
      </c>
      <c r="AE76" s="2"/>
      <c r="AF76" s="13">
        <f>AD76</f>
        <v>200</v>
      </c>
      <c r="AG76" s="14">
        <f t="shared" si="33"/>
        <v>119.9</v>
      </c>
      <c r="AH76" s="13">
        <f t="shared" si="34"/>
        <v>200</v>
      </c>
      <c r="AI76" s="14">
        <f t="shared" si="35"/>
        <v>119.9</v>
      </c>
      <c r="AJ76" s="2"/>
      <c r="AK76" s="2" t="s">
        <v>188</v>
      </c>
      <c r="AL76" s="101">
        <v>12</v>
      </c>
    </row>
    <row r="77" spans="1:38" ht="12.75">
      <c r="A77" s="100">
        <v>12</v>
      </c>
      <c r="B77" s="2">
        <v>1</v>
      </c>
      <c r="C77" s="2" t="s">
        <v>269</v>
      </c>
      <c r="D77" s="2" t="s">
        <v>65</v>
      </c>
      <c r="E77" s="2">
        <v>90</v>
      </c>
      <c r="F77" s="2" t="s">
        <v>313</v>
      </c>
      <c r="G77" s="2" t="s">
        <v>314</v>
      </c>
      <c r="H77" s="2" t="s">
        <v>76</v>
      </c>
      <c r="I77" s="2" t="s">
        <v>68</v>
      </c>
      <c r="J77" s="27">
        <v>33733</v>
      </c>
      <c r="K77" s="2" t="s">
        <v>69</v>
      </c>
      <c r="L77" s="1">
        <v>90</v>
      </c>
      <c r="M77" s="14">
        <v>0.5853</v>
      </c>
      <c r="N77" s="11"/>
      <c r="O77" s="46"/>
      <c r="P77" s="46"/>
      <c r="Q77" s="2"/>
      <c r="R77" s="13"/>
      <c r="S77" s="14">
        <f t="shared" si="32"/>
        <v>0</v>
      </c>
      <c r="T77" s="11"/>
      <c r="U77" s="46"/>
      <c r="V77" s="46"/>
      <c r="W77" s="2"/>
      <c r="X77" s="13"/>
      <c r="Y77" s="14">
        <f t="shared" si="36"/>
        <v>0</v>
      </c>
      <c r="Z77" s="13">
        <f t="shared" si="37"/>
        <v>0</v>
      </c>
      <c r="AA77" s="14">
        <f t="shared" si="38"/>
        <v>0</v>
      </c>
      <c r="AB77" s="2">
        <v>210</v>
      </c>
      <c r="AC77" s="46">
        <v>222.5</v>
      </c>
      <c r="AD77" s="46">
        <v>225</v>
      </c>
      <c r="AE77" s="2"/>
      <c r="AF77" s="13">
        <f>AD77</f>
        <v>225</v>
      </c>
      <c r="AG77" s="14">
        <f t="shared" si="33"/>
        <v>131.6925</v>
      </c>
      <c r="AH77" s="13">
        <f t="shared" si="34"/>
        <v>225</v>
      </c>
      <c r="AI77" s="14">
        <f t="shared" si="35"/>
        <v>131.6925</v>
      </c>
      <c r="AJ77" s="2"/>
      <c r="AK77" s="2" t="s">
        <v>368</v>
      </c>
      <c r="AL77" s="101">
        <v>12</v>
      </c>
    </row>
    <row r="78" spans="1:38" ht="12.75">
      <c r="A78" s="100">
        <v>12</v>
      </c>
      <c r="B78" s="2">
        <v>1</v>
      </c>
      <c r="C78" s="2" t="s">
        <v>269</v>
      </c>
      <c r="D78" s="2" t="s">
        <v>65</v>
      </c>
      <c r="E78" s="2">
        <v>100</v>
      </c>
      <c r="F78" s="2" t="s">
        <v>273</v>
      </c>
      <c r="G78" s="2" t="s">
        <v>271</v>
      </c>
      <c r="H78" s="2" t="s">
        <v>76</v>
      </c>
      <c r="I78" s="2" t="s">
        <v>68</v>
      </c>
      <c r="J78" s="27">
        <v>34933</v>
      </c>
      <c r="K78" s="2" t="s">
        <v>109</v>
      </c>
      <c r="L78" s="1">
        <v>94.7</v>
      </c>
      <c r="M78" s="14">
        <v>0.5688</v>
      </c>
      <c r="N78" s="11"/>
      <c r="O78" s="46"/>
      <c r="P78" s="46"/>
      <c r="Q78" s="2"/>
      <c r="R78" s="13"/>
      <c r="S78" s="14">
        <f t="shared" si="32"/>
        <v>0</v>
      </c>
      <c r="T78" s="11"/>
      <c r="U78" s="46"/>
      <c r="V78" s="46"/>
      <c r="W78" s="2"/>
      <c r="X78" s="13"/>
      <c r="Y78" s="14">
        <f t="shared" si="36"/>
        <v>0</v>
      </c>
      <c r="Z78" s="13">
        <f t="shared" si="37"/>
        <v>0</v>
      </c>
      <c r="AA78" s="14">
        <f t="shared" si="38"/>
        <v>0</v>
      </c>
      <c r="AB78" s="2">
        <v>220</v>
      </c>
      <c r="AC78" s="37">
        <v>227.5</v>
      </c>
      <c r="AD78" s="37">
        <v>235</v>
      </c>
      <c r="AE78" s="2"/>
      <c r="AF78" s="13">
        <f>AB78</f>
        <v>220</v>
      </c>
      <c r="AG78" s="14">
        <f t="shared" si="33"/>
        <v>125.136</v>
      </c>
      <c r="AH78" s="13">
        <f t="shared" si="34"/>
        <v>220</v>
      </c>
      <c r="AI78" s="14">
        <f t="shared" si="35"/>
        <v>125.136</v>
      </c>
      <c r="AJ78" s="2"/>
      <c r="AK78" s="2"/>
      <c r="AL78" s="101"/>
    </row>
    <row r="79" spans="1:38" ht="12.75">
      <c r="A79" s="100">
        <v>12</v>
      </c>
      <c r="B79" s="2">
        <v>1</v>
      </c>
      <c r="C79" s="2" t="s">
        <v>269</v>
      </c>
      <c r="D79" s="2" t="s">
        <v>65</v>
      </c>
      <c r="E79" s="2">
        <v>100</v>
      </c>
      <c r="F79" s="2" t="s">
        <v>66</v>
      </c>
      <c r="G79" s="2" t="s">
        <v>67</v>
      </c>
      <c r="H79" s="2" t="s">
        <v>67</v>
      </c>
      <c r="I79" s="2" t="s">
        <v>68</v>
      </c>
      <c r="J79" s="27">
        <v>31210</v>
      </c>
      <c r="K79" s="2" t="s">
        <v>69</v>
      </c>
      <c r="L79" s="1">
        <v>99.45</v>
      </c>
      <c r="M79" s="14">
        <v>0.5553</v>
      </c>
      <c r="N79" s="11"/>
      <c r="O79" s="46"/>
      <c r="P79" s="46"/>
      <c r="Q79" s="2"/>
      <c r="R79" s="13"/>
      <c r="S79" s="14">
        <f t="shared" si="32"/>
        <v>0</v>
      </c>
      <c r="T79" s="11"/>
      <c r="U79" s="46"/>
      <c r="V79" s="46"/>
      <c r="W79" s="2"/>
      <c r="X79" s="13"/>
      <c r="Y79" s="14">
        <f t="shared" si="36"/>
        <v>0</v>
      </c>
      <c r="Z79" s="13">
        <f t="shared" si="37"/>
        <v>0</v>
      </c>
      <c r="AA79" s="14">
        <f t="shared" si="38"/>
        <v>0</v>
      </c>
      <c r="AB79" s="2">
        <v>240</v>
      </c>
      <c r="AC79" s="46">
        <v>260</v>
      </c>
      <c r="AD79" s="46">
        <v>280</v>
      </c>
      <c r="AE79" s="2"/>
      <c r="AF79" s="13">
        <f>AD79</f>
        <v>280</v>
      </c>
      <c r="AG79" s="14">
        <f t="shared" si="33"/>
        <v>155.484</v>
      </c>
      <c r="AH79" s="13">
        <f t="shared" si="34"/>
        <v>280</v>
      </c>
      <c r="AI79" s="14">
        <f t="shared" si="35"/>
        <v>155.484</v>
      </c>
      <c r="AJ79" s="2">
        <v>1</v>
      </c>
      <c r="AK79" s="2"/>
      <c r="AL79" s="101"/>
    </row>
    <row r="80" spans="1:38" ht="12.75">
      <c r="A80" s="100">
        <v>5</v>
      </c>
      <c r="B80" s="2">
        <v>2</v>
      </c>
      <c r="C80" s="2" t="s">
        <v>269</v>
      </c>
      <c r="D80" s="2" t="s">
        <v>65</v>
      </c>
      <c r="E80" s="2">
        <v>100</v>
      </c>
      <c r="F80" s="2" t="s">
        <v>103</v>
      </c>
      <c r="G80" s="2" t="s">
        <v>104</v>
      </c>
      <c r="H80" s="2" t="s">
        <v>76</v>
      </c>
      <c r="I80" s="2" t="s">
        <v>68</v>
      </c>
      <c r="J80" s="27">
        <v>30709</v>
      </c>
      <c r="K80" s="24" t="s">
        <v>69</v>
      </c>
      <c r="L80" s="1">
        <v>97.55</v>
      </c>
      <c r="M80" s="14">
        <v>0.5602</v>
      </c>
      <c r="N80" s="11"/>
      <c r="O80" s="46"/>
      <c r="P80" s="46"/>
      <c r="Q80" s="2"/>
      <c r="R80" s="13"/>
      <c r="S80" s="14">
        <f t="shared" si="32"/>
        <v>0</v>
      </c>
      <c r="T80" s="11"/>
      <c r="U80" s="46"/>
      <c r="V80" s="46"/>
      <c r="W80" s="2"/>
      <c r="X80" s="13"/>
      <c r="Y80" s="14">
        <f t="shared" si="36"/>
        <v>0</v>
      </c>
      <c r="Z80" s="13">
        <f t="shared" si="37"/>
        <v>0</v>
      </c>
      <c r="AA80" s="14">
        <f t="shared" si="38"/>
        <v>0</v>
      </c>
      <c r="AB80" s="37">
        <v>210</v>
      </c>
      <c r="AC80" s="46">
        <v>220</v>
      </c>
      <c r="AD80" s="46">
        <v>235</v>
      </c>
      <c r="AE80" s="2"/>
      <c r="AF80" s="13">
        <f>AD80</f>
        <v>235</v>
      </c>
      <c r="AG80" s="14">
        <f t="shared" si="33"/>
        <v>131.64700000000002</v>
      </c>
      <c r="AH80" s="13">
        <f t="shared" si="34"/>
        <v>235</v>
      </c>
      <c r="AI80" s="14">
        <f t="shared" si="35"/>
        <v>131.64700000000002</v>
      </c>
      <c r="AJ80" s="2"/>
      <c r="AK80" s="2"/>
      <c r="AL80" s="101"/>
    </row>
    <row r="81" spans="1:38" ht="12.75">
      <c r="A81" s="100"/>
      <c r="B81" s="2"/>
      <c r="C81" s="2"/>
      <c r="D81" s="2"/>
      <c r="E81" s="2"/>
      <c r="F81" s="95" t="s">
        <v>372</v>
      </c>
      <c r="G81" s="2"/>
      <c r="H81" s="2"/>
      <c r="I81" s="2"/>
      <c r="J81" s="27"/>
      <c r="K81" s="2"/>
      <c r="L81" s="1"/>
      <c r="M81" s="14"/>
      <c r="N81" s="11"/>
      <c r="O81" s="46"/>
      <c r="P81" s="46"/>
      <c r="Q81" s="2"/>
      <c r="R81" s="13"/>
      <c r="S81" s="14"/>
      <c r="T81" s="11"/>
      <c r="U81" s="46"/>
      <c r="V81" s="83"/>
      <c r="W81" s="2"/>
      <c r="X81" s="13"/>
      <c r="Y81" s="14"/>
      <c r="Z81" s="13"/>
      <c r="AA81" s="14"/>
      <c r="AB81" s="2"/>
      <c r="AC81" s="46"/>
      <c r="AD81" s="46"/>
      <c r="AE81" s="2"/>
      <c r="AF81" s="13"/>
      <c r="AG81" s="14"/>
      <c r="AH81" s="13"/>
      <c r="AI81" s="14"/>
      <c r="AJ81" s="2"/>
      <c r="AK81" s="2"/>
      <c r="AL81" s="101"/>
    </row>
    <row r="82" spans="1:38" ht="12.75">
      <c r="A82" s="100">
        <v>12</v>
      </c>
      <c r="B82" s="2">
        <v>1</v>
      </c>
      <c r="C82" s="2" t="s">
        <v>269</v>
      </c>
      <c r="D82" s="2" t="s">
        <v>84</v>
      </c>
      <c r="E82" s="2">
        <v>75</v>
      </c>
      <c r="F82" s="2" t="s">
        <v>203</v>
      </c>
      <c r="G82" s="2" t="s">
        <v>182</v>
      </c>
      <c r="H82" s="2" t="s">
        <v>76</v>
      </c>
      <c r="I82" s="2" t="s">
        <v>68</v>
      </c>
      <c r="J82" s="27">
        <v>35195</v>
      </c>
      <c r="K82" s="2" t="s">
        <v>69</v>
      </c>
      <c r="L82" s="1">
        <v>73.6</v>
      </c>
      <c r="M82" s="14">
        <v>0.6804</v>
      </c>
      <c r="N82" s="11"/>
      <c r="O82" s="46"/>
      <c r="P82" s="46"/>
      <c r="Q82" s="2"/>
      <c r="R82" s="13"/>
      <c r="S82" s="14">
        <f>R82*M82</f>
        <v>0</v>
      </c>
      <c r="T82" s="11"/>
      <c r="U82" s="46"/>
      <c r="V82" s="46"/>
      <c r="W82" s="2"/>
      <c r="X82" s="13"/>
      <c r="Y82" s="14">
        <f>X82*M82</f>
        <v>0</v>
      </c>
      <c r="Z82" s="13">
        <f>R82+X82</f>
        <v>0</v>
      </c>
      <c r="AA82" s="14">
        <f>Z82*M82</f>
        <v>0</v>
      </c>
      <c r="AB82" s="2">
        <v>160</v>
      </c>
      <c r="AC82" s="46">
        <v>180</v>
      </c>
      <c r="AD82" s="37">
        <v>200</v>
      </c>
      <c r="AE82" s="2"/>
      <c r="AF82" s="13">
        <f>AC82</f>
        <v>180</v>
      </c>
      <c r="AG82" s="14">
        <f>AF82*M82</f>
        <v>122.472</v>
      </c>
      <c r="AH82" s="13">
        <f>Z82+AF82</f>
        <v>180</v>
      </c>
      <c r="AI82" s="14">
        <f>AH82*M82</f>
        <v>122.472</v>
      </c>
      <c r="AJ82" s="2"/>
      <c r="AK82" s="2" t="s">
        <v>160</v>
      </c>
      <c r="AL82" s="101">
        <v>12</v>
      </c>
    </row>
    <row r="83" spans="1:38" ht="12.75">
      <c r="A83" s="100">
        <v>12</v>
      </c>
      <c r="B83" s="2">
        <v>1</v>
      </c>
      <c r="C83" s="2" t="s">
        <v>269</v>
      </c>
      <c r="D83" s="2" t="s">
        <v>84</v>
      </c>
      <c r="E83" s="2">
        <v>100</v>
      </c>
      <c r="F83" s="2" t="s">
        <v>160</v>
      </c>
      <c r="G83" s="2" t="s">
        <v>75</v>
      </c>
      <c r="H83" s="2" t="s">
        <v>76</v>
      </c>
      <c r="I83" s="2" t="s">
        <v>68</v>
      </c>
      <c r="J83" s="27">
        <v>33765</v>
      </c>
      <c r="K83" s="2" t="s">
        <v>69</v>
      </c>
      <c r="L83" s="1">
        <v>100</v>
      </c>
      <c r="M83" s="14">
        <v>0.554</v>
      </c>
      <c r="N83" s="11"/>
      <c r="O83" s="46"/>
      <c r="P83" s="46"/>
      <c r="Q83" s="2"/>
      <c r="R83" s="13"/>
      <c r="S83" s="14">
        <f>R83*M83</f>
        <v>0</v>
      </c>
      <c r="T83" s="11"/>
      <c r="U83" s="46"/>
      <c r="V83" s="46"/>
      <c r="W83" s="2"/>
      <c r="X83" s="13"/>
      <c r="Y83" s="14">
        <f>X83*M83</f>
        <v>0</v>
      </c>
      <c r="Z83" s="13">
        <f>R83+X83</f>
        <v>0</v>
      </c>
      <c r="AA83" s="14">
        <f>Z83*M83</f>
        <v>0</v>
      </c>
      <c r="AB83" s="2">
        <v>230</v>
      </c>
      <c r="AC83" s="46">
        <v>250</v>
      </c>
      <c r="AD83" s="46">
        <v>0</v>
      </c>
      <c r="AE83" s="2"/>
      <c r="AF83" s="13">
        <f>AC83</f>
        <v>250</v>
      </c>
      <c r="AG83" s="14">
        <f>AF83*M83</f>
        <v>138.5</v>
      </c>
      <c r="AH83" s="13">
        <f>Z83+AF83</f>
        <v>250</v>
      </c>
      <c r="AI83" s="14">
        <f>AH83*M83</f>
        <v>138.5</v>
      </c>
      <c r="AJ83" s="2"/>
      <c r="AK83" s="2" t="s">
        <v>161</v>
      </c>
      <c r="AL83" s="101">
        <v>12</v>
      </c>
    </row>
    <row r="84" spans="1:38" ht="12.75">
      <c r="A84" s="100"/>
      <c r="B84" s="2"/>
      <c r="C84" s="2"/>
      <c r="D84" s="2"/>
      <c r="E84" s="2"/>
      <c r="F84" s="51" t="s">
        <v>373</v>
      </c>
      <c r="G84" s="2"/>
      <c r="H84" s="2"/>
      <c r="I84" s="2"/>
      <c r="J84" s="27"/>
      <c r="K84" s="2"/>
      <c r="L84" s="1"/>
      <c r="M84" s="14"/>
      <c r="N84" s="14"/>
      <c r="O84" s="46"/>
      <c r="P84" s="46"/>
      <c r="Q84" s="2"/>
      <c r="R84" s="13"/>
      <c r="S84" s="14"/>
      <c r="T84" s="11"/>
      <c r="U84" s="46"/>
      <c r="V84" s="46"/>
      <c r="W84" s="2"/>
      <c r="X84" s="13"/>
      <c r="Y84" s="14"/>
      <c r="Z84" s="13"/>
      <c r="AA84" s="14"/>
      <c r="AB84" s="2"/>
      <c r="AC84" s="46"/>
      <c r="AD84" s="38"/>
      <c r="AE84" s="2"/>
      <c r="AF84" s="13"/>
      <c r="AG84" s="14"/>
      <c r="AH84" s="13"/>
      <c r="AI84" s="14"/>
      <c r="AJ84" s="2"/>
      <c r="AK84" s="2"/>
      <c r="AL84" s="101"/>
    </row>
    <row r="85" spans="1:38" ht="12.75">
      <c r="A85" s="100"/>
      <c r="B85" s="2"/>
      <c r="C85" s="2"/>
      <c r="D85" s="2"/>
      <c r="E85" s="2"/>
      <c r="F85" s="95" t="s">
        <v>43</v>
      </c>
      <c r="G85" s="2"/>
      <c r="H85" s="2"/>
      <c r="I85" s="2"/>
      <c r="J85" s="27"/>
      <c r="K85" s="24"/>
      <c r="L85" s="1"/>
      <c r="M85" s="14"/>
      <c r="N85" s="11"/>
      <c r="O85" s="46"/>
      <c r="P85" s="46"/>
      <c r="Q85" s="2"/>
      <c r="R85" s="13"/>
      <c r="S85" s="14"/>
      <c r="T85" s="11"/>
      <c r="U85" s="46"/>
      <c r="V85" s="46"/>
      <c r="W85" s="2"/>
      <c r="X85" s="13"/>
      <c r="Y85" s="14"/>
      <c r="Z85" s="13"/>
      <c r="AA85" s="14"/>
      <c r="AB85" s="37"/>
      <c r="AC85" s="46"/>
      <c r="AD85" s="46"/>
      <c r="AE85" s="2"/>
      <c r="AF85" s="13"/>
      <c r="AG85" s="14"/>
      <c r="AH85" s="13"/>
      <c r="AI85" s="14"/>
      <c r="AJ85" s="2"/>
      <c r="AK85" s="2"/>
      <c r="AL85" s="101"/>
    </row>
    <row r="86" spans="1:38" ht="12.75">
      <c r="A86" s="100">
        <v>12</v>
      </c>
      <c r="B86" s="2">
        <v>1</v>
      </c>
      <c r="C86" s="2" t="s">
        <v>44</v>
      </c>
      <c r="D86" s="2" t="s">
        <v>65</v>
      </c>
      <c r="E86" s="2">
        <v>44</v>
      </c>
      <c r="F86" s="2" t="s">
        <v>80</v>
      </c>
      <c r="G86" s="2" t="s">
        <v>104</v>
      </c>
      <c r="H86" s="2" t="s">
        <v>76</v>
      </c>
      <c r="I86" s="2" t="s">
        <v>68</v>
      </c>
      <c r="J86" s="27">
        <v>39631</v>
      </c>
      <c r="K86" s="2" t="s">
        <v>81</v>
      </c>
      <c r="L86" s="1">
        <v>36</v>
      </c>
      <c r="M86" s="14">
        <v>1.3133</v>
      </c>
      <c r="N86" s="11"/>
      <c r="O86" s="46"/>
      <c r="P86" s="46"/>
      <c r="Q86" s="2"/>
      <c r="R86" s="13"/>
      <c r="S86" s="14">
        <f aca="true" t="shared" si="39" ref="S86:S92">R86*M86</f>
        <v>0</v>
      </c>
      <c r="T86" s="11"/>
      <c r="U86" s="46"/>
      <c r="V86" s="46"/>
      <c r="W86" s="2"/>
      <c r="X86" s="13"/>
      <c r="Y86" s="14">
        <f aca="true" t="shared" si="40" ref="Y86:Y92">X86*M86</f>
        <v>0</v>
      </c>
      <c r="Z86" s="13">
        <f aca="true" t="shared" si="41" ref="Z86:Z92">R86+X86</f>
        <v>0</v>
      </c>
      <c r="AA86" s="14">
        <f aca="true" t="shared" si="42" ref="AA86:AA92">Z86*M86</f>
        <v>0</v>
      </c>
      <c r="AB86" s="2">
        <v>75</v>
      </c>
      <c r="AC86" s="46">
        <v>85</v>
      </c>
      <c r="AD86" s="46">
        <v>0</v>
      </c>
      <c r="AE86" s="2"/>
      <c r="AF86" s="13">
        <f>AC86</f>
        <v>85</v>
      </c>
      <c r="AG86" s="14">
        <f aca="true" t="shared" si="43" ref="AG86:AG92">AF86*M86</f>
        <v>111.6305</v>
      </c>
      <c r="AH86" s="13">
        <f aca="true" t="shared" si="44" ref="AH86:AH92">Z86+AF86</f>
        <v>85</v>
      </c>
      <c r="AI86" s="14">
        <f aca="true" t="shared" si="45" ref="AI86:AI92">AH86*M86</f>
        <v>111.6305</v>
      </c>
      <c r="AJ86" s="2"/>
      <c r="AK86" s="2"/>
      <c r="AL86" s="101"/>
    </row>
    <row r="87" spans="1:38" ht="12.75">
      <c r="A87" s="100">
        <v>5</v>
      </c>
      <c r="B87" s="2">
        <v>2</v>
      </c>
      <c r="C87" s="2" t="s">
        <v>44</v>
      </c>
      <c r="D87" s="2" t="s">
        <v>65</v>
      </c>
      <c r="E87" s="2">
        <v>44</v>
      </c>
      <c r="F87" s="2" t="s">
        <v>322</v>
      </c>
      <c r="G87" s="2" t="s">
        <v>88</v>
      </c>
      <c r="H87" s="2" t="s">
        <v>76</v>
      </c>
      <c r="I87" s="2" t="s">
        <v>68</v>
      </c>
      <c r="J87" s="27">
        <v>38930</v>
      </c>
      <c r="K87" s="2" t="s">
        <v>81</v>
      </c>
      <c r="L87" s="1">
        <v>36.4</v>
      </c>
      <c r="M87" s="14">
        <v>1.6154</v>
      </c>
      <c r="N87" s="11"/>
      <c r="O87" s="46"/>
      <c r="P87" s="46"/>
      <c r="Q87" s="2"/>
      <c r="R87" s="13"/>
      <c r="S87" s="14">
        <f t="shared" si="39"/>
        <v>0</v>
      </c>
      <c r="T87" s="11"/>
      <c r="U87" s="46"/>
      <c r="V87" s="46"/>
      <c r="W87" s="2"/>
      <c r="X87" s="13"/>
      <c r="Y87" s="14">
        <f t="shared" si="40"/>
        <v>0</v>
      </c>
      <c r="Z87" s="13">
        <f t="shared" si="41"/>
        <v>0</v>
      </c>
      <c r="AA87" s="14">
        <f t="shared" si="42"/>
        <v>0</v>
      </c>
      <c r="AB87" s="2">
        <v>65</v>
      </c>
      <c r="AC87" s="46">
        <v>72.5</v>
      </c>
      <c r="AD87" s="46">
        <v>77.5</v>
      </c>
      <c r="AE87" s="2"/>
      <c r="AF87" s="13">
        <f>AD87</f>
        <v>77.5</v>
      </c>
      <c r="AG87" s="14">
        <f t="shared" si="43"/>
        <v>125.1935</v>
      </c>
      <c r="AH87" s="13">
        <f t="shared" si="44"/>
        <v>77.5</v>
      </c>
      <c r="AI87" s="14">
        <f t="shared" si="45"/>
        <v>125.1935</v>
      </c>
      <c r="AJ87" s="2"/>
      <c r="AK87" s="2" t="s">
        <v>294</v>
      </c>
      <c r="AL87" s="101">
        <v>5</v>
      </c>
    </row>
    <row r="88" spans="1:38" ht="12.75">
      <c r="A88" s="100">
        <v>3</v>
      </c>
      <c r="B88" s="2">
        <v>3</v>
      </c>
      <c r="C88" s="2" t="s">
        <v>44</v>
      </c>
      <c r="D88" s="2" t="s">
        <v>65</v>
      </c>
      <c r="E88" s="2">
        <v>44</v>
      </c>
      <c r="F88" s="2" t="s">
        <v>312</v>
      </c>
      <c r="G88" s="2" t="s">
        <v>88</v>
      </c>
      <c r="H88" s="2" t="s">
        <v>76</v>
      </c>
      <c r="I88" s="2" t="s">
        <v>68</v>
      </c>
      <c r="J88" s="27">
        <v>39692</v>
      </c>
      <c r="K88" s="2" t="s">
        <v>81</v>
      </c>
      <c r="L88" s="1">
        <v>35.15</v>
      </c>
      <c r="M88" s="14">
        <v>1.6154</v>
      </c>
      <c r="N88" s="11"/>
      <c r="O88" s="46"/>
      <c r="P88" s="46"/>
      <c r="Q88" s="2"/>
      <c r="R88" s="13"/>
      <c r="S88" s="14">
        <f t="shared" si="39"/>
        <v>0</v>
      </c>
      <c r="T88" s="11"/>
      <c r="U88" s="46"/>
      <c r="V88" s="46"/>
      <c r="W88" s="2"/>
      <c r="X88" s="13"/>
      <c r="Y88" s="14">
        <f t="shared" si="40"/>
        <v>0</v>
      </c>
      <c r="Z88" s="13">
        <f t="shared" si="41"/>
        <v>0</v>
      </c>
      <c r="AA88" s="14">
        <f t="shared" si="42"/>
        <v>0</v>
      </c>
      <c r="AB88" s="2">
        <v>50</v>
      </c>
      <c r="AC88" s="46">
        <v>55</v>
      </c>
      <c r="AD88" s="46">
        <v>60</v>
      </c>
      <c r="AE88" s="2"/>
      <c r="AF88" s="13">
        <f>AD88</f>
        <v>60</v>
      </c>
      <c r="AG88" s="14">
        <f t="shared" si="43"/>
        <v>96.92399999999999</v>
      </c>
      <c r="AH88" s="13">
        <f t="shared" si="44"/>
        <v>60</v>
      </c>
      <c r="AI88" s="14">
        <f t="shared" si="45"/>
        <v>96.92399999999999</v>
      </c>
      <c r="AJ88" s="2"/>
      <c r="AK88" s="2" t="s">
        <v>294</v>
      </c>
      <c r="AL88" s="101">
        <v>3</v>
      </c>
    </row>
    <row r="89" spans="1:38" ht="12.75">
      <c r="A89" s="100">
        <v>12</v>
      </c>
      <c r="B89" s="2">
        <v>1</v>
      </c>
      <c r="C89" s="2" t="s">
        <v>44</v>
      </c>
      <c r="D89" s="2" t="s">
        <v>65</v>
      </c>
      <c r="E89" s="2">
        <v>90</v>
      </c>
      <c r="F89" s="2" t="s">
        <v>233</v>
      </c>
      <c r="G89" s="2" t="s">
        <v>182</v>
      </c>
      <c r="H89" s="2" t="s">
        <v>76</v>
      </c>
      <c r="I89" s="2" t="s">
        <v>68</v>
      </c>
      <c r="J89" s="27">
        <v>29858</v>
      </c>
      <c r="K89" s="2" t="s">
        <v>69</v>
      </c>
      <c r="L89" s="1">
        <v>88.1</v>
      </c>
      <c r="M89" s="14">
        <v>0</v>
      </c>
      <c r="N89" s="11"/>
      <c r="O89" s="46"/>
      <c r="P89" s="46"/>
      <c r="Q89" s="2"/>
      <c r="R89" s="13"/>
      <c r="S89" s="14">
        <f t="shared" si="39"/>
        <v>0</v>
      </c>
      <c r="T89" s="11"/>
      <c r="U89" s="46"/>
      <c r="V89" s="46"/>
      <c r="W89" s="2"/>
      <c r="X89" s="13"/>
      <c r="Y89" s="14">
        <f t="shared" si="40"/>
        <v>0</v>
      </c>
      <c r="Z89" s="13">
        <f t="shared" si="41"/>
        <v>0</v>
      </c>
      <c r="AA89" s="14">
        <f t="shared" si="42"/>
        <v>0</v>
      </c>
      <c r="AB89" s="2">
        <v>160</v>
      </c>
      <c r="AC89" s="46">
        <v>180</v>
      </c>
      <c r="AD89" s="46">
        <v>200</v>
      </c>
      <c r="AE89" s="2"/>
      <c r="AF89" s="13">
        <f>AD89</f>
        <v>200</v>
      </c>
      <c r="AG89" s="14">
        <f t="shared" si="43"/>
        <v>0</v>
      </c>
      <c r="AH89" s="13">
        <f t="shared" si="44"/>
        <v>200</v>
      </c>
      <c r="AI89" s="14">
        <f t="shared" si="45"/>
        <v>0</v>
      </c>
      <c r="AJ89" s="2"/>
      <c r="AK89" s="2"/>
      <c r="AL89" s="101"/>
    </row>
    <row r="90" spans="1:38" ht="12.75">
      <c r="A90" s="100">
        <v>0</v>
      </c>
      <c r="B90" s="2" t="s">
        <v>338</v>
      </c>
      <c r="C90" s="2" t="s">
        <v>44</v>
      </c>
      <c r="D90" s="2" t="s">
        <v>65</v>
      </c>
      <c r="E90" s="2">
        <v>100</v>
      </c>
      <c r="F90" s="2" t="s">
        <v>137</v>
      </c>
      <c r="G90" s="2" t="s">
        <v>67</v>
      </c>
      <c r="H90" s="2" t="s">
        <v>67</v>
      </c>
      <c r="I90" s="2" t="s">
        <v>68</v>
      </c>
      <c r="J90" s="27">
        <v>25604</v>
      </c>
      <c r="K90" s="2" t="s">
        <v>138</v>
      </c>
      <c r="L90" s="1">
        <v>99.4</v>
      </c>
      <c r="M90" s="14">
        <v>0.6138</v>
      </c>
      <c r="N90" s="11"/>
      <c r="O90" s="46"/>
      <c r="P90" s="46"/>
      <c r="Q90" s="2"/>
      <c r="R90" s="13"/>
      <c r="S90" s="14">
        <f t="shared" si="39"/>
        <v>0</v>
      </c>
      <c r="T90" s="11"/>
      <c r="U90" s="46"/>
      <c r="V90" s="46"/>
      <c r="W90" s="2"/>
      <c r="X90" s="13"/>
      <c r="Y90" s="14">
        <f t="shared" si="40"/>
        <v>0</v>
      </c>
      <c r="Z90" s="13">
        <f t="shared" si="41"/>
        <v>0</v>
      </c>
      <c r="AA90" s="14">
        <f t="shared" si="42"/>
        <v>0</v>
      </c>
      <c r="AB90" s="37">
        <v>140</v>
      </c>
      <c r="AC90" s="37">
        <v>140</v>
      </c>
      <c r="AD90" s="37">
        <v>140</v>
      </c>
      <c r="AE90" s="2"/>
      <c r="AF90" s="13">
        <v>0</v>
      </c>
      <c r="AG90" s="14">
        <f t="shared" si="43"/>
        <v>0</v>
      </c>
      <c r="AH90" s="13">
        <f t="shared" si="44"/>
        <v>0</v>
      </c>
      <c r="AI90" s="14">
        <f t="shared" si="45"/>
        <v>0</v>
      </c>
      <c r="AJ90" s="2"/>
      <c r="AK90" s="2"/>
      <c r="AL90" s="101"/>
    </row>
    <row r="91" spans="1:38" ht="12.75">
      <c r="A91" s="100">
        <v>12</v>
      </c>
      <c r="B91" s="2">
        <v>1</v>
      </c>
      <c r="C91" s="2" t="s">
        <v>44</v>
      </c>
      <c r="D91" s="2" t="s">
        <v>65</v>
      </c>
      <c r="E91" s="2">
        <v>100</v>
      </c>
      <c r="F91" s="2" t="s">
        <v>180</v>
      </c>
      <c r="G91" s="2" t="s">
        <v>114</v>
      </c>
      <c r="H91" s="2" t="s">
        <v>76</v>
      </c>
      <c r="I91" s="2" t="s">
        <v>68</v>
      </c>
      <c r="J91" s="27">
        <v>22756</v>
      </c>
      <c r="K91" s="2" t="s">
        <v>72</v>
      </c>
      <c r="L91" s="1">
        <v>98.2</v>
      </c>
      <c r="M91" s="14">
        <v>0.7988</v>
      </c>
      <c r="N91" s="11"/>
      <c r="O91" s="46"/>
      <c r="P91" s="46"/>
      <c r="Q91" s="2"/>
      <c r="R91" s="13"/>
      <c r="S91" s="14">
        <f t="shared" si="39"/>
        <v>0</v>
      </c>
      <c r="T91" s="11"/>
      <c r="U91" s="46"/>
      <c r="V91" s="46"/>
      <c r="W91" s="2"/>
      <c r="X91" s="13"/>
      <c r="Y91" s="14">
        <f t="shared" si="40"/>
        <v>0</v>
      </c>
      <c r="Z91" s="13">
        <f t="shared" si="41"/>
        <v>0</v>
      </c>
      <c r="AA91" s="14">
        <f t="shared" si="42"/>
        <v>0</v>
      </c>
      <c r="AB91" s="2">
        <v>240</v>
      </c>
      <c r="AC91" s="46">
        <v>245</v>
      </c>
      <c r="AD91" s="46">
        <v>0</v>
      </c>
      <c r="AE91" s="2"/>
      <c r="AF91" s="13">
        <f>AC91</f>
        <v>245</v>
      </c>
      <c r="AG91" s="14">
        <f t="shared" si="43"/>
        <v>195.706</v>
      </c>
      <c r="AH91" s="13">
        <f t="shared" si="44"/>
        <v>245</v>
      </c>
      <c r="AI91" s="14">
        <f t="shared" si="45"/>
        <v>195.706</v>
      </c>
      <c r="AJ91" s="2"/>
      <c r="AK91" s="2" t="s">
        <v>367</v>
      </c>
      <c r="AL91" s="101">
        <v>12</v>
      </c>
    </row>
    <row r="92" spans="1:38" ht="13.5" thickBot="1">
      <c r="A92" s="103">
        <v>12</v>
      </c>
      <c r="B92" s="104">
        <v>1</v>
      </c>
      <c r="C92" s="104" t="s">
        <v>44</v>
      </c>
      <c r="D92" s="104" t="s">
        <v>65</v>
      </c>
      <c r="E92" s="104">
        <v>110</v>
      </c>
      <c r="F92" s="104" t="s">
        <v>135</v>
      </c>
      <c r="G92" s="104" t="s">
        <v>136</v>
      </c>
      <c r="H92" s="104" t="s">
        <v>136</v>
      </c>
      <c r="I92" s="104" t="s">
        <v>68</v>
      </c>
      <c r="J92" s="105">
        <v>29558</v>
      </c>
      <c r="K92" s="106" t="s">
        <v>69</v>
      </c>
      <c r="L92" s="107">
        <v>110</v>
      </c>
      <c r="M92" s="108">
        <v>0.5365</v>
      </c>
      <c r="N92" s="104"/>
      <c r="O92" s="109"/>
      <c r="P92" s="109"/>
      <c r="Q92" s="104"/>
      <c r="R92" s="110"/>
      <c r="S92" s="108">
        <f t="shared" si="39"/>
        <v>0</v>
      </c>
      <c r="T92" s="111"/>
      <c r="U92" s="109"/>
      <c r="V92" s="109"/>
      <c r="W92" s="104"/>
      <c r="X92" s="110"/>
      <c r="Y92" s="108">
        <f t="shared" si="40"/>
        <v>0</v>
      </c>
      <c r="Z92" s="110">
        <f t="shared" si="41"/>
        <v>0</v>
      </c>
      <c r="AA92" s="108">
        <f t="shared" si="42"/>
        <v>0</v>
      </c>
      <c r="AB92" s="104">
        <v>280</v>
      </c>
      <c r="AC92" s="112">
        <v>310</v>
      </c>
      <c r="AD92" s="112">
        <v>310</v>
      </c>
      <c r="AE92" s="104"/>
      <c r="AF92" s="110">
        <f>AB92</f>
        <v>280</v>
      </c>
      <c r="AG92" s="108">
        <f t="shared" si="43"/>
        <v>150.22</v>
      </c>
      <c r="AH92" s="110">
        <f t="shared" si="44"/>
        <v>280</v>
      </c>
      <c r="AI92" s="108">
        <f t="shared" si="45"/>
        <v>150.22</v>
      </c>
      <c r="AJ92" s="104"/>
      <c r="AK92" s="104" t="s">
        <v>369</v>
      </c>
      <c r="AL92" s="113">
        <v>12</v>
      </c>
    </row>
    <row r="95" spans="1:6" ht="12.75">
      <c r="A95" s="165" t="s">
        <v>429</v>
      </c>
      <c r="F95" s="165" t="s">
        <v>431</v>
      </c>
    </row>
    <row r="96" spans="1:6" ht="12.75">
      <c r="A96" s="165" t="s">
        <v>430</v>
      </c>
      <c r="F96" s="165" t="s">
        <v>432</v>
      </c>
    </row>
    <row r="97" spans="1:6" ht="12.75">
      <c r="A97" s="165" t="s">
        <v>433</v>
      </c>
      <c r="F97" s="165" t="s">
        <v>434</v>
      </c>
    </row>
    <row r="98" spans="1:6" ht="12.75">
      <c r="A98" s="165" t="s">
        <v>435</v>
      </c>
      <c r="F98" s="165" t="s">
        <v>436</v>
      </c>
    </row>
    <row r="99" spans="1:6" ht="12.75">
      <c r="A99" s="165" t="s">
        <v>437</v>
      </c>
      <c r="F99" s="165" t="s">
        <v>438</v>
      </c>
    </row>
    <row r="100" spans="1:6" ht="12.75">
      <c r="A100" s="165" t="s">
        <v>439</v>
      </c>
      <c r="F100" s="165" t="s">
        <v>440</v>
      </c>
    </row>
    <row r="101" spans="1:6" ht="12.75">
      <c r="A101" s="165" t="s">
        <v>442</v>
      </c>
      <c r="F101" s="165" t="s">
        <v>441</v>
      </c>
    </row>
    <row r="102" spans="1:6" ht="12.75">
      <c r="A102" s="165" t="s">
        <v>443</v>
      </c>
      <c r="F102" s="165" t="s">
        <v>447</v>
      </c>
    </row>
    <row r="103" spans="1:6" ht="12.75">
      <c r="A103" s="165" t="s">
        <v>444</v>
      </c>
      <c r="F103" s="165" t="s">
        <v>445</v>
      </c>
    </row>
    <row r="104" spans="1:6" ht="12.75">
      <c r="A104" s="165" t="s">
        <v>446</v>
      </c>
      <c r="F104" s="165" t="s">
        <v>448</v>
      </c>
    </row>
    <row r="105" spans="1:6" ht="12.75">
      <c r="A105" s="165"/>
      <c r="F105" s="165"/>
    </row>
    <row r="106" ht="12.75">
      <c r="F106" s="165"/>
    </row>
    <row r="107" ht="12.75">
      <c r="F107" s="165"/>
    </row>
    <row r="108" ht="12.75">
      <c r="F108" s="165"/>
    </row>
    <row r="109" ht="12.75">
      <c r="F109" s="165"/>
    </row>
    <row r="110" ht="12.75">
      <c r="F110" s="165"/>
    </row>
  </sheetData>
  <sheetProtection/>
  <mergeCells count="21">
    <mergeCell ref="E4:E5"/>
    <mergeCell ref="K4:K5"/>
    <mergeCell ref="C4:C5"/>
    <mergeCell ref="AK4:AK5"/>
    <mergeCell ref="M4:M5"/>
    <mergeCell ref="T4:Y4"/>
    <mergeCell ref="AB4:AG4"/>
    <mergeCell ref="N4:S4"/>
    <mergeCell ref="AL4:AL5"/>
    <mergeCell ref="Z4:AA4"/>
    <mergeCell ref="AH4:AI4"/>
    <mergeCell ref="AJ4:AJ5"/>
    <mergeCell ref="A4:A5"/>
    <mergeCell ref="H4:H5"/>
    <mergeCell ref="G4:G5"/>
    <mergeCell ref="I4:I5"/>
    <mergeCell ref="F4:F5"/>
    <mergeCell ref="L4:L5"/>
    <mergeCell ref="J4:J5"/>
    <mergeCell ref="B4:B5"/>
    <mergeCell ref="D4:D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6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8.00390625" style="7" customWidth="1"/>
    <col min="2" max="2" width="6.00390625" style="7" bestFit="1" customWidth="1"/>
    <col min="3" max="3" width="5.625" style="7" customWidth="1"/>
    <col min="4" max="4" width="8.875" style="7" customWidth="1"/>
    <col min="5" max="5" width="6.125" style="7" customWidth="1"/>
    <col min="6" max="6" width="24.00390625" style="7" bestFit="1" customWidth="1"/>
    <col min="7" max="7" width="23.125" style="7" customWidth="1"/>
    <col min="8" max="8" width="22.625" style="7" bestFit="1" customWidth="1"/>
    <col min="9" max="9" width="9.00390625" style="7" customWidth="1"/>
    <col min="10" max="10" width="11.625" style="7" customWidth="1"/>
    <col min="11" max="11" width="14.00390625" style="7" customWidth="1"/>
    <col min="12" max="12" width="7.00390625" style="8" bestFit="1" customWidth="1"/>
    <col min="13" max="13" width="7.00390625" style="12" bestFit="1" customWidth="1"/>
    <col min="14" max="15" width="6.375" style="7" customWidth="1"/>
    <col min="16" max="16" width="7.00390625" style="7" customWidth="1"/>
    <col min="17" max="17" width="2.375" style="7" customWidth="1"/>
    <col min="18" max="18" width="6.625" style="7" bestFit="1" customWidth="1"/>
    <col min="19" max="19" width="9.25390625" style="12" customWidth="1"/>
    <col min="20" max="20" width="11.125" style="7" customWidth="1"/>
    <col min="21" max="21" width="20.00390625" style="7" customWidth="1"/>
    <col min="22" max="16384" width="9.125" style="7" customWidth="1"/>
  </cols>
  <sheetData>
    <row r="1" spans="2:32" ht="20.25">
      <c r="B1" s="52" t="s">
        <v>45</v>
      </c>
      <c r="C1" s="4"/>
      <c r="D1" s="4"/>
      <c r="E1" s="4"/>
      <c r="F1" s="4"/>
      <c r="G1" s="6"/>
      <c r="I1" s="5"/>
      <c r="J1" s="36"/>
      <c r="K1" s="4"/>
      <c r="L1" s="15"/>
      <c r="M1" s="15"/>
      <c r="N1" s="4"/>
      <c r="O1" s="4"/>
      <c r="P1" s="6"/>
      <c r="Q1" s="4"/>
      <c r="R1" s="4"/>
      <c r="S1" s="4"/>
      <c r="T1" s="4"/>
      <c r="U1" s="18"/>
      <c r="V1" s="22"/>
      <c r="W1" s="10"/>
      <c r="X1" s="12"/>
      <c r="Z1" s="3"/>
      <c r="AC1" s="10"/>
      <c r="AD1" s="22"/>
      <c r="AE1" s="10"/>
      <c r="AF1" s="12"/>
    </row>
    <row r="2" spans="2:31" ht="20.25">
      <c r="B2" s="39" t="s">
        <v>46</v>
      </c>
      <c r="C2" s="4"/>
      <c r="D2" s="4"/>
      <c r="E2" s="4"/>
      <c r="F2" s="6"/>
      <c r="H2" s="5"/>
      <c r="I2" s="36"/>
      <c r="J2" s="4"/>
      <c r="K2" s="15"/>
      <c r="L2" s="15"/>
      <c r="M2" s="4"/>
      <c r="N2" s="4"/>
      <c r="O2" s="6"/>
      <c r="P2" s="4"/>
      <c r="Q2" s="4"/>
      <c r="R2" s="4"/>
      <c r="S2" s="4"/>
      <c r="T2" s="18"/>
      <c r="U2" s="22"/>
      <c r="V2" s="10"/>
      <c r="W2" s="12"/>
      <c r="Y2" s="3"/>
      <c r="AB2" s="10"/>
      <c r="AC2" s="22"/>
      <c r="AD2" s="10"/>
      <c r="AE2" s="12"/>
    </row>
    <row r="3" spans="1:19" s="23" customFormat="1" ht="21" thickBot="1">
      <c r="A3" s="117"/>
      <c r="C3" s="17"/>
      <c r="F3" s="40"/>
      <c r="G3" s="4"/>
      <c r="H3" s="40"/>
      <c r="I3" s="4"/>
      <c r="J3" s="40"/>
      <c r="K3" s="40"/>
      <c r="L3" s="41"/>
      <c r="M3" s="42"/>
      <c r="N3" s="40"/>
      <c r="O3" s="40"/>
      <c r="P3" s="40"/>
      <c r="Q3" s="40"/>
      <c r="R3" s="43"/>
      <c r="S3" s="44"/>
    </row>
    <row r="4" spans="1:22" ht="12.75" customHeight="1">
      <c r="A4" s="227" t="s">
        <v>352</v>
      </c>
      <c r="B4" s="225" t="s">
        <v>8</v>
      </c>
      <c r="C4" s="213" t="s">
        <v>21</v>
      </c>
      <c r="D4" s="213" t="s">
        <v>22</v>
      </c>
      <c r="E4" s="213" t="s">
        <v>2</v>
      </c>
      <c r="F4" s="213" t="s">
        <v>3</v>
      </c>
      <c r="G4" s="213" t="s">
        <v>19</v>
      </c>
      <c r="H4" s="213" t="s">
        <v>10</v>
      </c>
      <c r="I4" s="213" t="s">
        <v>11</v>
      </c>
      <c r="J4" s="213" t="s">
        <v>7</v>
      </c>
      <c r="K4" s="213" t="s">
        <v>4</v>
      </c>
      <c r="L4" s="220" t="s">
        <v>1</v>
      </c>
      <c r="M4" s="215" t="s">
        <v>0</v>
      </c>
      <c r="N4" s="217" t="s">
        <v>29</v>
      </c>
      <c r="O4" s="217"/>
      <c r="P4" s="217"/>
      <c r="Q4" s="217"/>
      <c r="R4" s="217"/>
      <c r="S4" s="217"/>
      <c r="T4" s="209" t="s">
        <v>9</v>
      </c>
      <c r="U4" s="209" t="s">
        <v>23</v>
      </c>
      <c r="V4" s="218" t="s">
        <v>351</v>
      </c>
    </row>
    <row r="5" spans="1:22" s="9" customFormat="1" ht="12" thickBot="1">
      <c r="A5" s="228"/>
      <c r="B5" s="226"/>
      <c r="C5" s="214"/>
      <c r="D5" s="214"/>
      <c r="E5" s="214"/>
      <c r="F5" s="214"/>
      <c r="G5" s="214"/>
      <c r="H5" s="214"/>
      <c r="I5" s="214"/>
      <c r="J5" s="214"/>
      <c r="K5" s="214"/>
      <c r="L5" s="221"/>
      <c r="M5" s="216"/>
      <c r="N5" s="19">
        <v>1</v>
      </c>
      <c r="O5" s="19">
        <v>2</v>
      </c>
      <c r="P5" s="19">
        <v>3</v>
      </c>
      <c r="Q5" s="19">
        <v>4</v>
      </c>
      <c r="R5" s="45" t="s">
        <v>6</v>
      </c>
      <c r="S5" s="21" t="s">
        <v>0</v>
      </c>
      <c r="T5" s="210"/>
      <c r="U5" s="210"/>
      <c r="V5" s="229"/>
    </row>
    <row r="6" spans="1:22" ht="12.75">
      <c r="A6" s="102"/>
      <c r="B6" s="116"/>
      <c r="C6" s="2"/>
      <c r="D6" s="2"/>
      <c r="E6" s="2"/>
      <c r="F6" s="13" t="s">
        <v>374</v>
      </c>
      <c r="G6" s="51"/>
      <c r="H6" s="2"/>
      <c r="I6" s="2"/>
      <c r="J6" s="27"/>
      <c r="K6" s="24"/>
      <c r="L6" s="1"/>
      <c r="M6" s="14"/>
      <c r="N6" s="2"/>
      <c r="O6" s="37"/>
      <c r="P6" s="37"/>
      <c r="Q6" s="2"/>
      <c r="R6" s="2"/>
      <c r="S6" s="14"/>
      <c r="T6" s="2"/>
      <c r="U6" s="2"/>
      <c r="V6" s="101"/>
    </row>
    <row r="7" spans="1:22" ht="12.75">
      <c r="A7" s="102"/>
      <c r="B7" s="116"/>
      <c r="C7" s="2"/>
      <c r="D7" s="2"/>
      <c r="E7" s="2"/>
      <c r="F7" s="35" t="s">
        <v>42</v>
      </c>
      <c r="G7" s="51"/>
      <c r="H7" s="2"/>
      <c r="I7" s="2"/>
      <c r="J7" s="27"/>
      <c r="K7" s="24"/>
      <c r="L7" s="1"/>
      <c r="M7" s="14"/>
      <c r="N7" s="2"/>
      <c r="O7" s="37"/>
      <c r="P7" s="37"/>
      <c r="Q7" s="2"/>
      <c r="R7" s="2"/>
      <c r="S7" s="14"/>
      <c r="T7" s="2"/>
      <c r="U7" s="2"/>
      <c r="V7" s="101"/>
    </row>
    <row r="8" spans="1:22" ht="12.75">
      <c r="A8" s="100">
        <v>12</v>
      </c>
      <c r="B8" s="116">
        <v>1</v>
      </c>
      <c r="C8" s="2" t="s">
        <v>269</v>
      </c>
      <c r="D8" s="2" t="s">
        <v>65</v>
      </c>
      <c r="E8" s="2">
        <v>48</v>
      </c>
      <c r="F8" s="2" t="s">
        <v>214</v>
      </c>
      <c r="G8" s="2" t="s">
        <v>114</v>
      </c>
      <c r="H8" s="2" t="s">
        <v>76</v>
      </c>
      <c r="I8" s="2" t="s">
        <v>68</v>
      </c>
      <c r="J8" s="27">
        <v>36819</v>
      </c>
      <c r="K8" s="24" t="s">
        <v>275</v>
      </c>
      <c r="L8" s="1">
        <v>47.3</v>
      </c>
      <c r="M8" s="14">
        <v>1.1124</v>
      </c>
      <c r="N8" s="2">
        <v>37.5</v>
      </c>
      <c r="O8" s="2">
        <v>42.5</v>
      </c>
      <c r="P8" s="2">
        <v>45</v>
      </c>
      <c r="Q8" s="2"/>
      <c r="R8" s="2">
        <v>45</v>
      </c>
      <c r="S8" s="14">
        <f aca="true" t="shared" si="0" ref="S8:S19">R8*M8</f>
        <v>50.058</v>
      </c>
      <c r="T8" s="2"/>
      <c r="U8" s="2"/>
      <c r="V8" s="101"/>
    </row>
    <row r="9" spans="1:22" ht="12.75">
      <c r="A9" s="100">
        <v>12</v>
      </c>
      <c r="B9" s="116">
        <v>1</v>
      </c>
      <c r="C9" s="2" t="s">
        <v>269</v>
      </c>
      <c r="D9" s="2" t="s">
        <v>65</v>
      </c>
      <c r="E9" s="2">
        <v>48</v>
      </c>
      <c r="F9" s="2" t="s">
        <v>95</v>
      </c>
      <c r="G9" s="2" t="s">
        <v>182</v>
      </c>
      <c r="H9" s="2" t="s">
        <v>76</v>
      </c>
      <c r="I9" s="2" t="s">
        <v>68</v>
      </c>
      <c r="J9" s="27">
        <v>34359</v>
      </c>
      <c r="K9" s="24" t="s">
        <v>69</v>
      </c>
      <c r="L9" s="1">
        <v>48</v>
      </c>
      <c r="M9" s="14">
        <v>1.0336</v>
      </c>
      <c r="N9" s="2">
        <v>50</v>
      </c>
      <c r="O9" s="80">
        <v>55</v>
      </c>
      <c r="P9" s="80">
        <v>57.5</v>
      </c>
      <c r="Q9" s="2"/>
      <c r="R9" s="2">
        <v>50</v>
      </c>
      <c r="S9" s="14">
        <f t="shared" si="0"/>
        <v>51.68000000000001</v>
      </c>
      <c r="T9" s="2"/>
      <c r="U9" s="2"/>
      <c r="V9" s="101"/>
    </row>
    <row r="10" spans="1:22" ht="12.75">
      <c r="A10" s="100">
        <v>12</v>
      </c>
      <c r="B10" s="116">
        <v>1</v>
      </c>
      <c r="C10" s="2" t="s">
        <v>269</v>
      </c>
      <c r="D10" s="2" t="s">
        <v>65</v>
      </c>
      <c r="E10" s="2">
        <v>56</v>
      </c>
      <c r="F10" s="2" t="s">
        <v>288</v>
      </c>
      <c r="G10" s="2" t="s">
        <v>88</v>
      </c>
      <c r="H10" s="2" t="s">
        <v>76</v>
      </c>
      <c r="I10" s="2" t="s">
        <v>68</v>
      </c>
      <c r="J10" s="27">
        <v>38760</v>
      </c>
      <c r="K10" s="24" t="s">
        <v>117</v>
      </c>
      <c r="L10" s="1">
        <v>55.46</v>
      </c>
      <c r="M10" s="14">
        <v>1.1326</v>
      </c>
      <c r="N10" s="2">
        <v>22.5</v>
      </c>
      <c r="O10" s="2">
        <v>25</v>
      </c>
      <c r="P10" s="80">
        <v>30</v>
      </c>
      <c r="Q10" s="2"/>
      <c r="R10" s="2">
        <v>25</v>
      </c>
      <c r="S10" s="14">
        <f t="shared" si="0"/>
        <v>28.315</v>
      </c>
      <c r="T10" s="2"/>
      <c r="U10" s="2" t="s">
        <v>294</v>
      </c>
      <c r="V10" s="101">
        <v>12</v>
      </c>
    </row>
    <row r="11" spans="1:22" ht="12.75">
      <c r="A11" s="100">
        <v>12</v>
      </c>
      <c r="B11" s="116">
        <v>1</v>
      </c>
      <c r="C11" s="2" t="s">
        <v>269</v>
      </c>
      <c r="D11" s="2" t="s">
        <v>65</v>
      </c>
      <c r="E11" s="2">
        <v>56</v>
      </c>
      <c r="F11" s="2" t="s">
        <v>289</v>
      </c>
      <c r="G11" s="2" t="s">
        <v>88</v>
      </c>
      <c r="H11" s="2" t="s">
        <v>76</v>
      </c>
      <c r="I11" s="2" t="s">
        <v>68</v>
      </c>
      <c r="J11" s="27">
        <v>29855</v>
      </c>
      <c r="K11" s="24" t="s">
        <v>69</v>
      </c>
      <c r="L11" s="1">
        <v>55.2</v>
      </c>
      <c r="M11" s="14">
        <v>0.9208</v>
      </c>
      <c r="N11" s="2">
        <v>60</v>
      </c>
      <c r="O11" s="2">
        <v>65</v>
      </c>
      <c r="P11" s="81">
        <v>67.5</v>
      </c>
      <c r="Q11" s="2"/>
      <c r="R11" s="2">
        <v>65</v>
      </c>
      <c r="S11" s="14">
        <f t="shared" si="0"/>
        <v>59.852</v>
      </c>
      <c r="T11" s="2"/>
      <c r="U11" s="2" t="s">
        <v>294</v>
      </c>
      <c r="V11" s="101">
        <v>12</v>
      </c>
    </row>
    <row r="12" spans="1:22" ht="12.75">
      <c r="A12" s="100"/>
      <c r="B12" s="116"/>
      <c r="C12" s="2"/>
      <c r="D12" s="2"/>
      <c r="E12" s="2"/>
      <c r="F12" s="95" t="s">
        <v>43</v>
      </c>
      <c r="G12" s="2"/>
      <c r="H12" s="2"/>
      <c r="I12" s="2"/>
      <c r="J12" s="27"/>
      <c r="K12" s="24"/>
      <c r="L12" s="1"/>
      <c r="M12" s="14"/>
      <c r="N12" s="2"/>
      <c r="O12" s="2"/>
      <c r="P12" s="80"/>
      <c r="Q12" s="2"/>
      <c r="R12" s="2"/>
      <c r="S12" s="14"/>
      <c r="T12" s="2"/>
      <c r="U12" s="2"/>
      <c r="V12" s="101"/>
    </row>
    <row r="13" spans="1:22" ht="12.75">
      <c r="A13" s="100">
        <v>12</v>
      </c>
      <c r="B13" s="116">
        <v>1</v>
      </c>
      <c r="C13" s="2" t="s">
        <v>269</v>
      </c>
      <c r="D13" s="2" t="s">
        <v>65</v>
      </c>
      <c r="E13" s="2">
        <v>56</v>
      </c>
      <c r="F13" s="2" t="s">
        <v>286</v>
      </c>
      <c r="G13" s="2" t="s">
        <v>88</v>
      </c>
      <c r="H13" s="2" t="s">
        <v>76</v>
      </c>
      <c r="I13" s="2" t="s">
        <v>68</v>
      </c>
      <c r="J13" s="27">
        <v>39664</v>
      </c>
      <c r="K13" s="24" t="s">
        <v>81</v>
      </c>
      <c r="L13" s="1">
        <v>56</v>
      </c>
      <c r="M13" s="14">
        <v>1.076</v>
      </c>
      <c r="N13" s="2">
        <v>50</v>
      </c>
      <c r="O13" s="2">
        <v>55</v>
      </c>
      <c r="P13" s="80">
        <v>57.5</v>
      </c>
      <c r="Q13" s="2"/>
      <c r="R13" s="2">
        <v>55</v>
      </c>
      <c r="S13" s="14">
        <f t="shared" si="0"/>
        <v>59.18000000000001</v>
      </c>
      <c r="T13" s="2"/>
      <c r="U13" s="2" t="s">
        <v>294</v>
      </c>
      <c r="V13" s="101">
        <v>12</v>
      </c>
    </row>
    <row r="14" spans="1:22" ht="12.75">
      <c r="A14" s="100">
        <v>12</v>
      </c>
      <c r="B14" s="116">
        <v>1</v>
      </c>
      <c r="C14" s="2" t="s">
        <v>269</v>
      </c>
      <c r="D14" s="2" t="s">
        <v>65</v>
      </c>
      <c r="E14" s="2">
        <v>56</v>
      </c>
      <c r="F14" s="2" t="s">
        <v>287</v>
      </c>
      <c r="G14" s="2" t="s">
        <v>88</v>
      </c>
      <c r="H14" s="2" t="s">
        <v>76</v>
      </c>
      <c r="I14" s="2" t="s">
        <v>68</v>
      </c>
      <c r="J14" s="27">
        <v>37759</v>
      </c>
      <c r="K14" s="24" t="s">
        <v>117</v>
      </c>
      <c r="L14" s="1">
        <v>52.64</v>
      </c>
      <c r="M14" s="14">
        <v>1.1079</v>
      </c>
      <c r="N14" s="2">
        <v>65</v>
      </c>
      <c r="O14" s="2">
        <v>70</v>
      </c>
      <c r="P14" s="81">
        <v>72.5</v>
      </c>
      <c r="Q14" s="2"/>
      <c r="R14" s="2">
        <v>70</v>
      </c>
      <c r="S14" s="14">
        <f t="shared" si="0"/>
        <v>77.55300000000001</v>
      </c>
      <c r="T14" s="2">
        <v>2</v>
      </c>
      <c r="U14" s="2" t="s">
        <v>294</v>
      </c>
      <c r="V14" s="101">
        <v>27</v>
      </c>
    </row>
    <row r="15" spans="1:22" ht="12.75">
      <c r="A15" s="100">
        <v>5</v>
      </c>
      <c r="B15" s="116">
        <v>2</v>
      </c>
      <c r="C15" s="2" t="s">
        <v>269</v>
      </c>
      <c r="D15" s="2" t="s">
        <v>65</v>
      </c>
      <c r="E15" s="2">
        <v>56</v>
      </c>
      <c r="F15" s="2" t="s">
        <v>293</v>
      </c>
      <c r="G15" s="2" t="s">
        <v>88</v>
      </c>
      <c r="H15" s="2" t="s">
        <v>76</v>
      </c>
      <c r="I15" s="2" t="s">
        <v>68</v>
      </c>
      <c r="J15" s="27">
        <v>38231</v>
      </c>
      <c r="K15" s="24" t="s">
        <v>117</v>
      </c>
      <c r="L15" s="1">
        <v>55.16</v>
      </c>
      <c r="M15" s="14">
        <v>1.0932</v>
      </c>
      <c r="N15" s="2">
        <v>55</v>
      </c>
      <c r="O15" s="2">
        <v>60</v>
      </c>
      <c r="P15" s="81">
        <v>65</v>
      </c>
      <c r="Q15" s="2"/>
      <c r="R15" s="2">
        <v>60</v>
      </c>
      <c r="S15" s="14">
        <f t="shared" si="0"/>
        <v>65.592</v>
      </c>
      <c r="T15" s="2"/>
      <c r="U15" s="2" t="s">
        <v>294</v>
      </c>
      <c r="V15" s="101">
        <v>5</v>
      </c>
    </row>
    <row r="16" spans="1:22" ht="12.75">
      <c r="A16" s="100">
        <v>12</v>
      </c>
      <c r="B16" s="116">
        <v>1</v>
      </c>
      <c r="C16" s="2" t="s">
        <v>269</v>
      </c>
      <c r="D16" s="2" t="s">
        <v>65</v>
      </c>
      <c r="E16" s="2">
        <v>67.5</v>
      </c>
      <c r="F16" s="2" t="s">
        <v>243</v>
      </c>
      <c r="G16" s="2" t="s">
        <v>182</v>
      </c>
      <c r="H16" s="2" t="s">
        <v>76</v>
      </c>
      <c r="I16" s="2" t="s">
        <v>68</v>
      </c>
      <c r="J16" s="27">
        <v>38219</v>
      </c>
      <c r="K16" s="24" t="s">
        <v>117</v>
      </c>
      <c r="L16" s="1">
        <v>61.3</v>
      </c>
      <c r="M16" s="14">
        <v>0.9782</v>
      </c>
      <c r="N16" s="80">
        <v>40</v>
      </c>
      <c r="O16" s="2">
        <v>50</v>
      </c>
      <c r="P16" s="80">
        <v>60</v>
      </c>
      <c r="Q16" s="2"/>
      <c r="R16" s="2">
        <v>50</v>
      </c>
      <c r="S16" s="14">
        <f t="shared" si="0"/>
        <v>48.91</v>
      </c>
      <c r="T16" s="2"/>
      <c r="U16" s="2" t="s">
        <v>375</v>
      </c>
      <c r="V16" s="101">
        <v>12</v>
      </c>
    </row>
    <row r="17" spans="1:22" ht="12.75">
      <c r="A17" s="100">
        <v>12</v>
      </c>
      <c r="B17" s="116">
        <v>1</v>
      </c>
      <c r="C17" s="2" t="s">
        <v>269</v>
      </c>
      <c r="D17" s="2" t="s">
        <v>65</v>
      </c>
      <c r="E17" s="2">
        <v>67.5</v>
      </c>
      <c r="F17" s="2" t="s">
        <v>132</v>
      </c>
      <c r="G17" s="2" t="s">
        <v>114</v>
      </c>
      <c r="H17" s="2" t="s">
        <v>76</v>
      </c>
      <c r="I17" s="2" t="s">
        <v>68</v>
      </c>
      <c r="J17" s="27">
        <v>31733</v>
      </c>
      <c r="K17" s="24" t="s">
        <v>69</v>
      </c>
      <c r="L17" s="1">
        <v>66.3</v>
      </c>
      <c r="M17" s="14">
        <v>0.7377</v>
      </c>
      <c r="N17" s="2">
        <v>142.5</v>
      </c>
      <c r="O17" s="2">
        <v>145</v>
      </c>
      <c r="P17" s="80">
        <v>147.5</v>
      </c>
      <c r="Q17" s="2"/>
      <c r="R17" s="2">
        <v>145</v>
      </c>
      <c r="S17" s="14">
        <f t="shared" si="0"/>
        <v>106.9665</v>
      </c>
      <c r="T17" s="2">
        <v>1</v>
      </c>
      <c r="U17" s="2"/>
      <c r="V17" s="101"/>
    </row>
    <row r="18" spans="1:22" ht="12.75">
      <c r="A18" s="100">
        <v>5</v>
      </c>
      <c r="B18" s="116">
        <v>2</v>
      </c>
      <c r="C18" s="2" t="s">
        <v>269</v>
      </c>
      <c r="D18" s="2" t="s">
        <v>65</v>
      </c>
      <c r="E18" s="2">
        <v>67.5</v>
      </c>
      <c r="F18" s="2" t="s">
        <v>220</v>
      </c>
      <c r="G18" s="2" t="s">
        <v>151</v>
      </c>
      <c r="H18" s="2" t="s">
        <v>76</v>
      </c>
      <c r="I18" s="2" t="s">
        <v>68</v>
      </c>
      <c r="J18" s="27">
        <v>30151</v>
      </c>
      <c r="K18" s="24" t="s">
        <v>69</v>
      </c>
      <c r="L18" s="1">
        <v>66.2</v>
      </c>
      <c r="M18" s="14">
        <v>0.7387</v>
      </c>
      <c r="N18" s="2">
        <v>122.5</v>
      </c>
      <c r="O18" s="2">
        <v>127.5</v>
      </c>
      <c r="P18" s="81">
        <v>130</v>
      </c>
      <c r="Q18" s="2"/>
      <c r="R18" s="2">
        <v>127.5</v>
      </c>
      <c r="S18" s="14">
        <f t="shared" si="0"/>
        <v>94.18425</v>
      </c>
      <c r="T18" s="2"/>
      <c r="U18" s="2" t="s">
        <v>129</v>
      </c>
      <c r="V18" s="101">
        <v>5</v>
      </c>
    </row>
    <row r="19" spans="1:22" ht="12.75">
      <c r="A19" s="100">
        <v>0</v>
      </c>
      <c r="B19" s="116" t="s">
        <v>338</v>
      </c>
      <c r="C19" s="2" t="s">
        <v>269</v>
      </c>
      <c r="D19" s="2" t="s">
        <v>65</v>
      </c>
      <c r="E19" s="2">
        <v>67.5</v>
      </c>
      <c r="F19" s="2" t="s">
        <v>218</v>
      </c>
      <c r="G19" s="2" t="s">
        <v>182</v>
      </c>
      <c r="H19" s="2" t="s">
        <v>76</v>
      </c>
      <c r="I19" s="2" t="s">
        <v>68</v>
      </c>
      <c r="J19" s="27">
        <v>20985</v>
      </c>
      <c r="K19" s="24" t="s">
        <v>73</v>
      </c>
      <c r="L19" s="1">
        <v>66.4</v>
      </c>
      <c r="M19" s="14">
        <v>1.2929</v>
      </c>
      <c r="N19" s="81">
        <v>82.5</v>
      </c>
      <c r="O19" s="81">
        <v>82.5</v>
      </c>
      <c r="P19" s="81">
        <v>82.5</v>
      </c>
      <c r="Q19" s="2"/>
      <c r="R19" s="81">
        <v>0</v>
      </c>
      <c r="S19" s="14">
        <f t="shared" si="0"/>
        <v>0</v>
      </c>
      <c r="T19" s="2"/>
      <c r="U19" s="2" t="s">
        <v>206</v>
      </c>
      <c r="V19" s="101">
        <v>0</v>
      </c>
    </row>
    <row r="20" spans="1:22" ht="12.75">
      <c r="A20" s="100">
        <v>12</v>
      </c>
      <c r="B20" s="116">
        <v>1</v>
      </c>
      <c r="C20" s="2" t="s">
        <v>269</v>
      </c>
      <c r="D20" s="2" t="s">
        <v>65</v>
      </c>
      <c r="E20" s="2">
        <v>75</v>
      </c>
      <c r="F20" s="2" t="s">
        <v>292</v>
      </c>
      <c r="G20" s="2" t="s">
        <v>88</v>
      </c>
      <c r="H20" s="2" t="s">
        <v>76</v>
      </c>
      <c r="I20" s="2" t="s">
        <v>68</v>
      </c>
      <c r="J20" s="27">
        <v>38089</v>
      </c>
      <c r="K20" s="24" t="s">
        <v>117</v>
      </c>
      <c r="L20" s="1">
        <v>73.6</v>
      </c>
      <c r="M20" s="14">
        <v>0.8296</v>
      </c>
      <c r="N20" s="2">
        <v>90</v>
      </c>
      <c r="O20" s="2">
        <v>95</v>
      </c>
      <c r="P20" s="82">
        <v>97.5</v>
      </c>
      <c r="Q20" s="2"/>
      <c r="R20" s="2">
        <v>95</v>
      </c>
      <c r="S20" s="14">
        <f aca="true" t="shared" si="1" ref="S20:S30">R20*M20</f>
        <v>78.812</v>
      </c>
      <c r="T20" s="2">
        <v>1</v>
      </c>
      <c r="U20" s="2" t="s">
        <v>294</v>
      </c>
      <c r="V20" s="101">
        <v>48</v>
      </c>
    </row>
    <row r="21" spans="1:22" ht="12.75">
      <c r="A21" s="100">
        <v>12</v>
      </c>
      <c r="B21" s="116">
        <v>1</v>
      </c>
      <c r="C21" s="2" t="s">
        <v>269</v>
      </c>
      <c r="D21" s="2" t="s">
        <v>65</v>
      </c>
      <c r="E21" s="2">
        <v>75</v>
      </c>
      <c r="F21" s="2" t="s">
        <v>70</v>
      </c>
      <c r="G21" s="2" t="s">
        <v>67</v>
      </c>
      <c r="H21" s="2" t="s">
        <v>67</v>
      </c>
      <c r="I21" s="2" t="s">
        <v>68</v>
      </c>
      <c r="J21" s="27">
        <v>33789</v>
      </c>
      <c r="K21" s="2" t="s">
        <v>69</v>
      </c>
      <c r="L21" s="1">
        <v>71.2</v>
      </c>
      <c r="M21" s="14">
        <v>0.6931</v>
      </c>
      <c r="N21" s="2">
        <v>125</v>
      </c>
      <c r="O21" s="2">
        <v>135</v>
      </c>
      <c r="P21" s="82">
        <v>140</v>
      </c>
      <c r="Q21" s="2"/>
      <c r="R21" s="2">
        <v>135</v>
      </c>
      <c r="S21" s="14">
        <f t="shared" si="1"/>
        <v>93.5685</v>
      </c>
      <c r="T21" s="2"/>
      <c r="U21" s="2"/>
      <c r="V21" s="101"/>
    </row>
    <row r="22" spans="1:22" ht="12.75">
      <c r="A22" s="100">
        <v>5</v>
      </c>
      <c r="B22" s="116">
        <v>2</v>
      </c>
      <c r="C22" s="2" t="s">
        <v>269</v>
      </c>
      <c r="D22" s="2" t="s">
        <v>65</v>
      </c>
      <c r="E22" s="2">
        <v>75</v>
      </c>
      <c r="F22" s="2" t="s">
        <v>189</v>
      </c>
      <c r="G22" s="2" t="s">
        <v>75</v>
      </c>
      <c r="H22" s="2" t="s">
        <v>76</v>
      </c>
      <c r="I22" s="2" t="s">
        <v>68</v>
      </c>
      <c r="J22" s="27" t="s">
        <v>311</v>
      </c>
      <c r="K22" s="24" t="s">
        <v>69</v>
      </c>
      <c r="L22" s="1">
        <v>73.95</v>
      </c>
      <c r="M22" s="14">
        <v>0</v>
      </c>
      <c r="N22" s="2">
        <v>125</v>
      </c>
      <c r="O22" s="2">
        <v>127.5</v>
      </c>
      <c r="P22" s="82">
        <v>132.5</v>
      </c>
      <c r="Q22" s="2"/>
      <c r="R22" s="2">
        <v>127.5</v>
      </c>
      <c r="S22" s="14">
        <f t="shared" si="1"/>
        <v>0</v>
      </c>
      <c r="T22" s="2"/>
      <c r="U22" s="2" t="s">
        <v>140</v>
      </c>
      <c r="V22" s="101">
        <v>5</v>
      </c>
    </row>
    <row r="23" spans="1:22" ht="12.75">
      <c r="A23" s="100">
        <v>12</v>
      </c>
      <c r="B23" s="116">
        <v>1</v>
      </c>
      <c r="C23" s="2" t="s">
        <v>269</v>
      </c>
      <c r="D23" s="2" t="s">
        <v>65</v>
      </c>
      <c r="E23" s="2">
        <v>75</v>
      </c>
      <c r="F23" s="2" t="s">
        <v>74</v>
      </c>
      <c r="G23" s="2" t="s">
        <v>75</v>
      </c>
      <c r="H23" s="2" t="s">
        <v>76</v>
      </c>
      <c r="I23" s="2" t="s">
        <v>68</v>
      </c>
      <c r="J23" s="27">
        <v>17766</v>
      </c>
      <c r="K23" s="24" t="s">
        <v>77</v>
      </c>
      <c r="L23" s="1">
        <v>74.95</v>
      </c>
      <c r="M23" s="14">
        <v>1.3702</v>
      </c>
      <c r="N23" s="2">
        <v>125</v>
      </c>
      <c r="O23" s="82">
        <v>117.5</v>
      </c>
      <c r="P23" s="2" t="s">
        <v>339</v>
      </c>
      <c r="Q23" s="2"/>
      <c r="R23" s="2">
        <v>110</v>
      </c>
      <c r="S23" s="14">
        <f>R23*M23</f>
        <v>150.722</v>
      </c>
      <c r="T23" s="2">
        <v>2</v>
      </c>
      <c r="U23" s="2"/>
      <c r="V23" s="101"/>
    </row>
    <row r="24" spans="1:22" ht="12.75">
      <c r="A24" s="100">
        <v>12</v>
      </c>
      <c r="B24" s="116">
        <v>1</v>
      </c>
      <c r="C24" s="2" t="s">
        <v>269</v>
      </c>
      <c r="D24" s="2" t="s">
        <v>65</v>
      </c>
      <c r="E24" s="2">
        <v>75</v>
      </c>
      <c r="F24" s="2" t="s">
        <v>296</v>
      </c>
      <c r="G24" s="2" t="s">
        <v>88</v>
      </c>
      <c r="H24" s="2" t="s">
        <v>76</v>
      </c>
      <c r="I24" s="2" t="s">
        <v>68</v>
      </c>
      <c r="J24" s="27">
        <v>15180</v>
      </c>
      <c r="K24" s="24" t="s">
        <v>297</v>
      </c>
      <c r="L24" s="1">
        <v>75</v>
      </c>
      <c r="M24" s="14">
        <v>1.3855</v>
      </c>
      <c r="N24" s="2">
        <v>80</v>
      </c>
      <c r="O24" s="2">
        <v>90</v>
      </c>
      <c r="P24" s="2">
        <v>100</v>
      </c>
      <c r="Q24" s="2"/>
      <c r="R24" s="2">
        <v>100</v>
      </c>
      <c r="S24" s="14">
        <f>R24*M24</f>
        <v>138.54999999999998</v>
      </c>
      <c r="T24" s="2"/>
      <c r="U24" s="2" t="s">
        <v>294</v>
      </c>
      <c r="V24" s="101">
        <v>12</v>
      </c>
    </row>
    <row r="25" spans="1:22" ht="12.75">
      <c r="A25" s="100">
        <v>12</v>
      </c>
      <c r="B25" s="116">
        <v>1</v>
      </c>
      <c r="C25" s="2" t="s">
        <v>269</v>
      </c>
      <c r="D25" s="2" t="s">
        <v>65</v>
      </c>
      <c r="E25" s="2">
        <v>82.5</v>
      </c>
      <c r="F25" s="2" t="s">
        <v>131</v>
      </c>
      <c r="G25" s="2" t="s">
        <v>124</v>
      </c>
      <c r="H25" s="2" t="s">
        <v>76</v>
      </c>
      <c r="I25" s="2" t="s">
        <v>68</v>
      </c>
      <c r="J25" s="27">
        <v>37561</v>
      </c>
      <c r="K25" s="24" t="s">
        <v>92</v>
      </c>
      <c r="L25" s="1">
        <v>78</v>
      </c>
      <c r="M25" s="14">
        <v>0.7286</v>
      </c>
      <c r="N25" s="2">
        <v>100</v>
      </c>
      <c r="O25" s="2">
        <v>102.5</v>
      </c>
      <c r="P25" s="82">
        <v>105</v>
      </c>
      <c r="Q25" s="2"/>
      <c r="R25" s="2">
        <v>102.5</v>
      </c>
      <c r="S25" s="14">
        <f t="shared" si="1"/>
        <v>74.6815</v>
      </c>
      <c r="T25" s="2">
        <v>3</v>
      </c>
      <c r="U25" s="2" t="s">
        <v>376</v>
      </c>
      <c r="V25" s="101">
        <v>12</v>
      </c>
    </row>
    <row r="26" spans="1:22" ht="12.75">
      <c r="A26" s="100">
        <v>12</v>
      </c>
      <c r="B26" s="116">
        <v>1</v>
      </c>
      <c r="C26" s="2" t="s">
        <v>269</v>
      </c>
      <c r="D26" s="2" t="s">
        <v>65</v>
      </c>
      <c r="E26" s="2">
        <v>82.5</v>
      </c>
      <c r="F26" s="2" t="s">
        <v>310</v>
      </c>
      <c r="G26" s="2" t="s">
        <v>301</v>
      </c>
      <c r="H26" s="2" t="s">
        <v>76</v>
      </c>
      <c r="I26" s="2" t="s">
        <v>68</v>
      </c>
      <c r="J26" s="27">
        <v>35772</v>
      </c>
      <c r="K26" s="24" t="s">
        <v>109</v>
      </c>
      <c r="L26" s="1">
        <v>78.65</v>
      </c>
      <c r="M26" s="14">
        <v>0.6533</v>
      </c>
      <c r="N26" s="2">
        <v>125</v>
      </c>
      <c r="O26" s="2">
        <v>137.5</v>
      </c>
      <c r="P26" s="82">
        <v>142.5</v>
      </c>
      <c r="Q26" s="2"/>
      <c r="R26" s="2">
        <v>137.5</v>
      </c>
      <c r="S26" s="14">
        <f t="shared" si="1"/>
        <v>89.82875</v>
      </c>
      <c r="T26" s="2"/>
      <c r="U26" s="2"/>
      <c r="V26" s="101"/>
    </row>
    <row r="27" spans="1:22" ht="12.75">
      <c r="A27" s="100">
        <v>12</v>
      </c>
      <c r="B27" s="116">
        <v>1</v>
      </c>
      <c r="C27" s="2" t="s">
        <v>269</v>
      </c>
      <c r="D27" s="2" t="s">
        <v>65</v>
      </c>
      <c r="E27" s="2">
        <v>82.5</v>
      </c>
      <c r="F27" s="2" t="s">
        <v>165</v>
      </c>
      <c r="G27" s="2" t="s">
        <v>151</v>
      </c>
      <c r="H27" s="2" t="s">
        <v>76</v>
      </c>
      <c r="I27" s="2" t="s">
        <v>68</v>
      </c>
      <c r="J27" s="27">
        <v>33841</v>
      </c>
      <c r="K27" s="24" t="s">
        <v>69</v>
      </c>
      <c r="L27" s="1">
        <v>81.3</v>
      </c>
      <c r="M27" s="14">
        <v>0</v>
      </c>
      <c r="N27" s="2">
        <v>125</v>
      </c>
      <c r="O27" s="2">
        <v>147.5</v>
      </c>
      <c r="P27" s="2">
        <v>152.5</v>
      </c>
      <c r="Q27" s="2"/>
      <c r="R27" s="2">
        <v>152.5</v>
      </c>
      <c r="S27" s="14">
        <f t="shared" si="1"/>
        <v>0</v>
      </c>
      <c r="T27" s="2"/>
      <c r="U27" s="2" t="s">
        <v>129</v>
      </c>
      <c r="V27" s="101">
        <v>12</v>
      </c>
    </row>
    <row r="28" spans="1:22" ht="12.75">
      <c r="A28" s="100">
        <v>5</v>
      </c>
      <c r="B28" s="116">
        <v>2</v>
      </c>
      <c r="C28" s="2" t="s">
        <v>269</v>
      </c>
      <c r="D28" s="2" t="s">
        <v>65</v>
      </c>
      <c r="E28" s="2">
        <v>82.5</v>
      </c>
      <c r="F28" s="2" t="s">
        <v>168</v>
      </c>
      <c r="G28" s="2" t="s">
        <v>104</v>
      </c>
      <c r="H28" s="2" t="s">
        <v>76</v>
      </c>
      <c r="I28" s="2" t="s">
        <v>68</v>
      </c>
      <c r="J28" s="27">
        <v>31977</v>
      </c>
      <c r="K28" s="24" t="s">
        <v>69</v>
      </c>
      <c r="L28" s="1">
        <v>76.8</v>
      </c>
      <c r="M28" s="14">
        <v>0</v>
      </c>
      <c r="N28" s="2">
        <v>125</v>
      </c>
      <c r="O28" s="2">
        <v>145</v>
      </c>
      <c r="P28" s="2">
        <v>150</v>
      </c>
      <c r="Q28" s="2"/>
      <c r="R28" s="2">
        <v>150</v>
      </c>
      <c r="S28" s="14">
        <f t="shared" si="1"/>
        <v>0</v>
      </c>
      <c r="T28" s="2"/>
      <c r="U28" s="2" t="s">
        <v>169</v>
      </c>
      <c r="V28" s="101">
        <v>5</v>
      </c>
    </row>
    <row r="29" spans="1:22" ht="12.75">
      <c r="A29" s="100">
        <v>3</v>
      </c>
      <c r="B29" s="116">
        <v>3</v>
      </c>
      <c r="C29" s="2" t="s">
        <v>269</v>
      </c>
      <c r="D29" s="2" t="s">
        <v>65</v>
      </c>
      <c r="E29" s="2">
        <v>82.5</v>
      </c>
      <c r="F29" s="2" t="s">
        <v>221</v>
      </c>
      <c r="G29" s="2" t="s">
        <v>75</v>
      </c>
      <c r="H29" s="2" t="s">
        <v>76</v>
      </c>
      <c r="I29" s="2" t="s">
        <v>68</v>
      </c>
      <c r="J29" s="27">
        <v>34449</v>
      </c>
      <c r="K29" s="24" t="s">
        <v>69</v>
      </c>
      <c r="L29" s="1">
        <v>82.5</v>
      </c>
      <c r="M29" s="14">
        <v>0.6193</v>
      </c>
      <c r="N29" s="2">
        <v>125</v>
      </c>
      <c r="O29" s="2">
        <v>140</v>
      </c>
      <c r="P29" s="2">
        <v>150</v>
      </c>
      <c r="Q29" s="2"/>
      <c r="R29" s="2">
        <v>150</v>
      </c>
      <c r="S29" s="14">
        <f t="shared" si="1"/>
        <v>92.895</v>
      </c>
      <c r="T29" s="2"/>
      <c r="U29" s="2"/>
      <c r="V29" s="101"/>
    </row>
    <row r="30" spans="1:22" ht="12.75">
      <c r="A30" s="100">
        <v>2</v>
      </c>
      <c r="B30" s="116">
        <v>4</v>
      </c>
      <c r="C30" s="2" t="s">
        <v>269</v>
      </c>
      <c r="D30" s="2" t="s">
        <v>65</v>
      </c>
      <c r="E30" s="2">
        <v>82.5</v>
      </c>
      <c r="F30" s="2" t="s">
        <v>167</v>
      </c>
      <c r="G30" s="2" t="s">
        <v>114</v>
      </c>
      <c r="H30" s="2" t="s">
        <v>76</v>
      </c>
      <c r="I30" s="2" t="s">
        <v>68</v>
      </c>
      <c r="J30" s="27">
        <v>29439</v>
      </c>
      <c r="K30" s="24" t="s">
        <v>69</v>
      </c>
      <c r="L30" s="1">
        <v>82.5</v>
      </c>
      <c r="M30" s="14">
        <v>0</v>
      </c>
      <c r="N30" s="2">
        <v>115</v>
      </c>
      <c r="O30" s="82">
        <v>120</v>
      </c>
      <c r="P30" s="82">
        <v>120</v>
      </c>
      <c r="Q30" s="2"/>
      <c r="R30" s="2">
        <v>115</v>
      </c>
      <c r="S30" s="14">
        <f t="shared" si="1"/>
        <v>0</v>
      </c>
      <c r="T30" s="2"/>
      <c r="U30" s="2"/>
      <c r="V30" s="101"/>
    </row>
    <row r="31" spans="1:22" ht="12.75">
      <c r="A31" s="100">
        <v>12</v>
      </c>
      <c r="B31" s="116">
        <v>1</v>
      </c>
      <c r="C31" s="2" t="s">
        <v>269</v>
      </c>
      <c r="D31" s="2" t="s">
        <v>65</v>
      </c>
      <c r="E31" s="2">
        <v>82.5</v>
      </c>
      <c r="F31" s="2" t="s">
        <v>317</v>
      </c>
      <c r="G31" s="2" t="s">
        <v>316</v>
      </c>
      <c r="H31" s="2" t="s">
        <v>76</v>
      </c>
      <c r="I31" s="2" t="s">
        <v>68</v>
      </c>
      <c r="J31" s="27">
        <v>24599</v>
      </c>
      <c r="K31" s="24" t="s">
        <v>121</v>
      </c>
      <c r="L31" s="1">
        <v>81.25</v>
      </c>
      <c r="M31" s="14">
        <v>0.7533</v>
      </c>
      <c r="N31" s="2">
        <v>125</v>
      </c>
      <c r="O31" s="2">
        <v>135</v>
      </c>
      <c r="P31" s="2">
        <v>140</v>
      </c>
      <c r="Q31" s="2"/>
      <c r="R31" s="2">
        <v>140</v>
      </c>
      <c r="S31" s="14">
        <f aca="true" t="shared" si="2" ref="S31:S40">R31*M31</f>
        <v>105.46199999999999</v>
      </c>
      <c r="T31" s="2"/>
      <c r="U31" s="2" t="s">
        <v>315</v>
      </c>
      <c r="V31" s="101">
        <v>12</v>
      </c>
    </row>
    <row r="32" spans="1:22" ht="12.75">
      <c r="A32" s="100">
        <v>12</v>
      </c>
      <c r="B32" s="116">
        <v>1</v>
      </c>
      <c r="C32" s="2" t="s">
        <v>269</v>
      </c>
      <c r="D32" s="2" t="s">
        <v>65</v>
      </c>
      <c r="E32" s="2">
        <v>82.5</v>
      </c>
      <c r="F32" s="2" t="s">
        <v>71</v>
      </c>
      <c r="G32" s="2" t="s">
        <v>67</v>
      </c>
      <c r="H32" s="2" t="s">
        <v>67</v>
      </c>
      <c r="I32" s="2" t="s">
        <v>68</v>
      </c>
      <c r="J32" s="27">
        <v>20660</v>
      </c>
      <c r="K32" s="24" t="s">
        <v>73</v>
      </c>
      <c r="L32" s="1">
        <v>81.9</v>
      </c>
      <c r="M32" s="14">
        <v>1.0923</v>
      </c>
      <c r="N32" s="2">
        <v>125</v>
      </c>
      <c r="O32" s="2">
        <v>137.5</v>
      </c>
      <c r="P32" s="82">
        <v>140</v>
      </c>
      <c r="Q32" s="2"/>
      <c r="R32" s="2">
        <v>137.5</v>
      </c>
      <c r="S32" s="14">
        <f t="shared" si="2"/>
        <v>150.19125</v>
      </c>
      <c r="T32" s="2">
        <v>3</v>
      </c>
      <c r="U32" s="2"/>
      <c r="V32" s="101"/>
    </row>
    <row r="33" spans="1:22" ht="12.75">
      <c r="A33" s="100">
        <v>12</v>
      </c>
      <c r="B33" s="116">
        <v>1</v>
      </c>
      <c r="C33" s="2" t="s">
        <v>269</v>
      </c>
      <c r="D33" s="2" t="s">
        <v>65</v>
      </c>
      <c r="E33" s="2">
        <v>82.5</v>
      </c>
      <c r="F33" s="2" t="s">
        <v>290</v>
      </c>
      <c r="G33" s="2" t="s">
        <v>88</v>
      </c>
      <c r="H33" s="2" t="s">
        <v>76</v>
      </c>
      <c r="I33" s="2" t="s">
        <v>68</v>
      </c>
      <c r="J33" s="27">
        <v>13009</v>
      </c>
      <c r="K33" s="24" t="s">
        <v>291</v>
      </c>
      <c r="L33" s="1">
        <v>78.9</v>
      </c>
      <c r="M33" s="14">
        <v>1.3351</v>
      </c>
      <c r="N33" s="2">
        <v>85</v>
      </c>
      <c r="O33" s="2">
        <v>90</v>
      </c>
      <c r="P33" s="2">
        <v>95</v>
      </c>
      <c r="Q33" s="2"/>
      <c r="R33" s="2">
        <v>95</v>
      </c>
      <c r="S33" s="14">
        <f t="shared" si="2"/>
        <v>126.83449999999999</v>
      </c>
      <c r="T33" s="2"/>
      <c r="U33" s="2" t="s">
        <v>294</v>
      </c>
      <c r="V33" s="101">
        <v>12</v>
      </c>
    </row>
    <row r="34" spans="1:22" ht="12.75">
      <c r="A34" s="100">
        <v>12</v>
      </c>
      <c r="B34" s="116">
        <v>1</v>
      </c>
      <c r="C34" s="2" t="s">
        <v>269</v>
      </c>
      <c r="D34" s="2" t="s">
        <v>65</v>
      </c>
      <c r="E34" s="2">
        <v>90</v>
      </c>
      <c r="F34" s="2" t="s">
        <v>133</v>
      </c>
      <c r="G34" s="2" t="s">
        <v>134</v>
      </c>
      <c r="H34" s="2" t="s">
        <v>76</v>
      </c>
      <c r="I34" s="2" t="s">
        <v>68</v>
      </c>
      <c r="J34" s="27">
        <v>31171</v>
      </c>
      <c r="K34" s="24" t="s">
        <v>69</v>
      </c>
      <c r="L34" s="1">
        <v>88.5</v>
      </c>
      <c r="M34" s="14">
        <v>0.5914</v>
      </c>
      <c r="N34" s="2">
        <v>172.5</v>
      </c>
      <c r="O34" s="82">
        <v>177.5</v>
      </c>
      <c r="P34" s="2">
        <v>180</v>
      </c>
      <c r="Q34" s="2"/>
      <c r="R34" s="2">
        <v>180</v>
      </c>
      <c r="S34" s="14">
        <f t="shared" si="2"/>
        <v>106.45200000000001</v>
      </c>
      <c r="T34" s="2">
        <v>2</v>
      </c>
      <c r="U34" s="2" t="s">
        <v>377</v>
      </c>
      <c r="V34" s="101">
        <v>27</v>
      </c>
    </row>
    <row r="35" spans="1:22" ht="12.75">
      <c r="A35" s="100">
        <v>5</v>
      </c>
      <c r="B35" s="116">
        <v>2</v>
      </c>
      <c r="C35" s="2" t="s">
        <v>269</v>
      </c>
      <c r="D35" s="2" t="s">
        <v>65</v>
      </c>
      <c r="E35" s="2">
        <v>90</v>
      </c>
      <c r="F35" s="2" t="s">
        <v>164</v>
      </c>
      <c r="G35" s="2" t="s">
        <v>75</v>
      </c>
      <c r="H35" s="2" t="s">
        <v>76</v>
      </c>
      <c r="I35" s="2" t="s">
        <v>68</v>
      </c>
      <c r="J35" s="27">
        <v>34585</v>
      </c>
      <c r="K35" s="24" t="s">
        <v>69</v>
      </c>
      <c r="L35" s="1">
        <v>89.25</v>
      </c>
      <c r="M35" s="14">
        <v>0</v>
      </c>
      <c r="N35" s="2">
        <v>130</v>
      </c>
      <c r="O35" s="2">
        <v>135</v>
      </c>
      <c r="P35" s="2">
        <v>140</v>
      </c>
      <c r="Q35" s="2"/>
      <c r="R35" s="2">
        <v>140</v>
      </c>
      <c r="S35" s="14">
        <f t="shared" si="2"/>
        <v>0</v>
      </c>
      <c r="T35" s="2"/>
      <c r="U35" s="2"/>
      <c r="V35" s="101"/>
    </row>
    <row r="36" spans="1:22" ht="12.75">
      <c r="A36" s="100">
        <v>3</v>
      </c>
      <c r="B36" s="116">
        <v>3</v>
      </c>
      <c r="C36" s="2" t="s">
        <v>269</v>
      </c>
      <c r="D36" s="2" t="s">
        <v>65</v>
      </c>
      <c r="E36" s="2">
        <v>90</v>
      </c>
      <c r="F36" s="2" t="s">
        <v>217</v>
      </c>
      <c r="G36" s="2" t="s">
        <v>67</v>
      </c>
      <c r="H36" s="2" t="s">
        <v>67</v>
      </c>
      <c r="I36" s="2" t="s">
        <v>68</v>
      </c>
      <c r="J36" s="27">
        <v>30968</v>
      </c>
      <c r="K36" s="24" t="s">
        <v>69</v>
      </c>
      <c r="L36" s="1">
        <v>85.45</v>
      </c>
      <c r="M36" s="14">
        <v>0.6045</v>
      </c>
      <c r="N36" s="2">
        <v>120</v>
      </c>
      <c r="O36" s="82">
        <v>127.5</v>
      </c>
      <c r="P36" s="82">
        <v>127.5</v>
      </c>
      <c r="Q36" s="2"/>
      <c r="R36" s="2">
        <v>120</v>
      </c>
      <c r="S36" s="14">
        <f t="shared" si="2"/>
        <v>72.54</v>
      </c>
      <c r="T36" s="2"/>
      <c r="U36" s="2"/>
      <c r="V36" s="101"/>
    </row>
    <row r="37" spans="1:22" ht="12.75">
      <c r="A37" s="100">
        <v>0</v>
      </c>
      <c r="B37" s="116" t="s">
        <v>338</v>
      </c>
      <c r="C37" s="2" t="s">
        <v>269</v>
      </c>
      <c r="D37" s="2" t="s">
        <v>65</v>
      </c>
      <c r="E37" s="2">
        <v>90</v>
      </c>
      <c r="F37" s="2" t="s">
        <v>340</v>
      </c>
      <c r="G37" s="2" t="s">
        <v>75</v>
      </c>
      <c r="H37" s="2" t="s">
        <v>76</v>
      </c>
      <c r="I37" s="2" t="s">
        <v>68</v>
      </c>
      <c r="J37" s="27">
        <v>34487</v>
      </c>
      <c r="K37" s="24" t="s">
        <v>69</v>
      </c>
      <c r="L37" s="1">
        <v>83.1</v>
      </c>
      <c r="M37" s="14">
        <v>0.6162</v>
      </c>
      <c r="N37" s="82">
        <v>180</v>
      </c>
      <c r="O37" s="82" t="s">
        <v>339</v>
      </c>
      <c r="P37" s="82">
        <v>190</v>
      </c>
      <c r="Q37" s="2"/>
      <c r="R37" s="2">
        <v>0</v>
      </c>
      <c r="S37" s="14">
        <f t="shared" si="2"/>
        <v>0</v>
      </c>
      <c r="T37" s="2"/>
      <c r="U37" s="2"/>
      <c r="V37" s="101"/>
    </row>
    <row r="38" spans="1:22" ht="12.75">
      <c r="A38" s="100">
        <v>12</v>
      </c>
      <c r="B38" s="116">
        <v>1</v>
      </c>
      <c r="C38" s="2" t="s">
        <v>269</v>
      </c>
      <c r="D38" s="2" t="s">
        <v>65</v>
      </c>
      <c r="E38" s="2">
        <v>90</v>
      </c>
      <c r="F38" s="2" t="s">
        <v>306</v>
      </c>
      <c r="G38" s="2" t="s">
        <v>316</v>
      </c>
      <c r="H38" s="2" t="s">
        <v>76</v>
      </c>
      <c r="I38" s="2" t="s">
        <v>68</v>
      </c>
      <c r="J38" s="27">
        <v>23797</v>
      </c>
      <c r="K38" s="24" t="s">
        <v>121</v>
      </c>
      <c r="L38" s="1">
        <v>87.9</v>
      </c>
      <c r="M38" s="14">
        <v>0.7608</v>
      </c>
      <c r="N38" s="82">
        <v>140</v>
      </c>
      <c r="O38" s="2">
        <v>145</v>
      </c>
      <c r="P38" s="2">
        <v>150</v>
      </c>
      <c r="Q38" s="2"/>
      <c r="R38" s="2">
        <v>150</v>
      </c>
      <c r="S38" s="14">
        <f t="shared" si="2"/>
        <v>114.12</v>
      </c>
      <c r="T38" s="2"/>
      <c r="U38" s="2"/>
      <c r="V38" s="101"/>
    </row>
    <row r="39" spans="1:22" ht="12.75">
      <c r="A39" s="100">
        <v>5</v>
      </c>
      <c r="B39" s="116">
        <v>2</v>
      </c>
      <c r="C39" s="2" t="s">
        <v>269</v>
      </c>
      <c r="D39" s="2" t="s">
        <v>65</v>
      </c>
      <c r="E39" s="2">
        <v>90</v>
      </c>
      <c r="F39" s="2" t="s">
        <v>216</v>
      </c>
      <c r="G39" s="2" t="s">
        <v>75</v>
      </c>
      <c r="H39" s="2" t="s">
        <v>76</v>
      </c>
      <c r="I39" s="2" t="s">
        <v>68</v>
      </c>
      <c r="J39" s="27">
        <v>24828</v>
      </c>
      <c r="K39" s="24" t="s">
        <v>121</v>
      </c>
      <c r="L39" s="1">
        <v>89.7</v>
      </c>
      <c r="M39" s="14">
        <v>0.7061</v>
      </c>
      <c r="N39" s="2">
        <v>130</v>
      </c>
      <c r="O39" s="2">
        <v>137.5</v>
      </c>
      <c r="P39" s="2">
        <v>140</v>
      </c>
      <c r="Q39" s="2"/>
      <c r="R39" s="2">
        <v>140</v>
      </c>
      <c r="S39" s="14">
        <f t="shared" si="2"/>
        <v>98.854</v>
      </c>
      <c r="T39" s="2"/>
      <c r="U39" s="2" t="s">
        <v>246</v>
      </c>
      <c r="V39" s="101">
        <v>5</v>
      </c>
    </row>
    <row r="40" spans="1:22" ht="12.75">
      <c r="A40" s="100">
        <v>12</v>
      </c>
      <c r="B40" s="116">
        <v>1</v>
      </c>
      <c r="C40" s="2" t="s">
        <v>269</v>
      </c>
      <c r="D40" s="2" t="s">
        <v>65</v>
      </c>
      <c r="E40" s="2">
        <v>90</v>
      </c>
      <c r="F40" s="2" t="s">
        <v>300</v>
      </c>
      <c r="G40" s="2" t="s">
        <v>301</v>
      </c>
      <c r="H40" s="2" t="s">
        <v>76</v>
      </c>
      <c r="I40" s="2" t="s">
        <v>68</v>
      </c>
      <c r="J40" s="27">
        <v>22765</v>
      </c>
      <c r="K40" s="24" t="s">
        <v>72</v>
      </c>
      <c r="L40" s="1">
        <v>88.1</v>
      </c>
      <c r="M40" s="14">
        <v>0.848</v>
      </c>
      <c r="N40" s="2">
        <v>120</v>
      </c>
      <c r="O40" s="82">
        <v>130</v>
      </c>
      <c r="P40" s="82">
        <v>130</v>
      </c>
      <c r="Q40" s="2"/>
      <c r="R40" s="2">
        <v>120</v>
      </c>
      <c r="S40" s="14">
        <f t="shared" si="2"/>
        <v>101.75999999999999</v>
      </c>
      <c r="T40" s="2"/>
      <c r="U40" s="2"/>
      <c r="V40" s="101"/>
    </row>
    <row r="41" spans="1:22" ht="12.75">
      <c r="A41" s="100">
        <v>12</v>
      </c>
      <c r="B41" s="116">
        <v>1</v>
      </c>
      <c r="C41" s="2" t="s">
        <v>269</v>
      </c>
      <c r="D41" s="2" t="s">
        <v>65</v>
      </c>
      <c r="E41" s="2">
        <v>100</v>
      </c>
      <c r="F41" s="2" t="s">
        <v>303</v>
      </c>
      <c r="G41" s="2" t="s">
        <v>304</v>
      </c>
      <c r="H41" s="2" t="s">
        <v>76</v>
      </c>
      <c r="I41" s="2" t="s">
        <v>68</v>
      </c>
      <c r="J41" s="27">
        <v>30920</v>
      </c>
      <c r="K41" s="24" t="s">
        <v>69</v>
      </c>
      <c r="L41" s="1">
        <v>99.4</v>
      </c>
      <c r="M41" s="14">
        <v>0.5555</v>
      </c>
      <c r="N41" s="2">
        <v>157.5</v>
      </c>
      <c r="O41" s="2">
        <v>162.5</v>
      </c>
      <c r="P41" s="82">
        <v>165</v>
      </c>
      <c r="Q41" s="2"/>
      <c r="R41" s="2">
        <v>162.5</v>
      </c>
      <c r="S41" s="14">
        <f aca="true" t="shared" si="3" ref="S41:S49">R41*M41</f>
        <v>90.26875</v>
      </c>
      <c r="T41" s="2"/>
      <c r="U41" s="2"/>
      <c r="V41" s="101"/>
    </row>
    <row r="42" spans="1:22" ht="12.75">
      <c r="A42" s="100">
        <v>5</v>
      </c>
      <c r="B42" s="116">
        <v>2</v>
      </c>
      <c r="C42" s="2" t="s">
        <v>269</v>
      </c>
      <c r="D42" s="2" t="s">
        <v>65</v>
      </c>
      <c r="E42" s="2">
        <v>100</v>
      </c>
      <c r="F42" s="2" t="s">
        <v>166</v>
      </c>
      <c r="G42" s="2" t="s">
        <v>114</v>
      </c>
      <c r="H42" s="2" t="s">
        <v>76</v>
      </c>
      <c r="I42" s="2" t="s">
        <v>68</v>
      </c>
      <c r="J42" s="27">
        <v>30817</v>
      </c>
      <c r="K42" s="24" t="s">
        <v>69</v>
      </c>
      <c r="L42" s="1">
        <v>95.4</v>
      </c>
      <c r="M42" s="14">
        <v>0</v>
      </c>
      <c r="N42" s="2">
        <v>137.5</v>
      </c>
      <c r="O42" s="82">
        <v>155</v>
      </c>
      <c r="P42" s="2">
        <v>155</v>
      </c>
      <c r="Q42" s="2"/>
      <c r="R42" s="2">
        <v>155</v>
      </c>
      <c r="S42" s="14">
        <f t="shared" si="3"/>
        <v>0</v>
      </c>
      <c r="T42" s="2"/>
      <c r="U42" s="2"/>
      <c r="V42" s="101"/>
    </row>
    <row r="43" spans="1:22" ht="12.75">
      <c r="A43" s="100">
        <v>3</v>
      </c>
      <c r="B43" s="116">
        <v>3</v>
      </c>
      <c r="C43" s="2" t="s">
        <v>269</v>
      </c>
      <c r="D43" s="2" t="s">
        <v>65</v>
      </c>
      <c r="E43" s="2">
        <v>100</v>
      </c>
      <c r="F43" s="2" t="s">
        <v>163</v>
      </c>
      <c r="G43" s="2" t="s">
        <v>114</v>
      </c>
      <c r="H43" s="2" t="s">
        <v>76</v>
      </c>
      <c r="I43" s="2" t="s">
        <v>68</v>
      </c>
      <c r="J43" s="27">
        <v>32710</v>
      </c>
      <c r="K43" s="2" t="s">
        <v>69</v>
      </c>
      <c r="L43" s="1">
        <v>95.65</v>
      </c>
      <c r="M43" s="14">
        <v>0</v>
      </c>
      <c r="N43" s="2">
        <v>115</v>
      </c>
      <c r="O43" s="2">
        <v>125</v>
      </c>
      <c r="P43" s="2">
        <v>130</v>
      </c>
      <c r="Q43" s="2"/>
      <c r="R43" s="2">
        <v>130</v>
      </c>
      <c r="S43" s="14">
        <f t="shared" si="3"/>
        <v>0</v>
      </c>
      <c r="T43" s="2"/>
      <c r="U43" s="2"/>
      <c r="V43" s="101"/>
    </row>
    <row r="44" spans="1:22" ht="12.75">
      <c r="A44" s="100">
        <v>12</v>
      </c>
      <c r="B44" s="116">
        <v>1</v>
      </c>
      <c r="C44" s="2" t="s">
        <v>269</v>
      </c>
      <c r="D44" s="2" t="s">
        <v>65</v>
      </c>
      <c r="E44" s="2">
        <v>100</v>
      </c>
      <c r="F44" s="2" t="s">
        <v>219</v>
      </c>
      <c r="G44" s="2" t="s">
        <v>191</v>
      </c>
      <c r="H44" s="2" t="s">
        <v>76</v>
      </c>
      <c r="I44" s="2" t="s">
        <v>68</v>
      </c>
      <c r="J44" s="27">
        <v>26229</v>
      </c>
      <c r="K44" s="24" t="s">
        <v>138</v>
      </c>
      <c r="L44" s="1">
        <v>99.5</v>
      </c>
      <c r="M44" s="14">
        <v>0.6064</v>
      </c>
      <c r="N44" s="82">
        <v>155</v>
      </c>
      <c r="O44" s="2">
        <v>162.5</v>
      </c>
      <c r="P44" s="82">
        <v>167.5</v>
      </c>
      <c r="Q44" s="2"/>
      <c r="R44" s="2">
        <v>162.5</v>
      </c>
      <c r="S44" s="14">
        <f>R44*M44</f>
        <v>98.54</v>
      </c>
      <c r="T44" s="2"/>
      <c r="U44" s="2"/>
      <c r="V44" s="101"/>
    </row>
    <row r="45" spans="1:22" ht="12.75">
      <c r="A45" s="100">
        <v>12</v>
      </c>
      <c r="B45" s="116">
        <v>1</v>
      </c>
      <c r="C45" s="2" t="s">
        <v>269</v>
      </c>
      <c r="D45" s="2" t="s">
        <v>65</v>
      </c>
      <c r="E45" s="2">
        <v>100</v>
      </c>
      <c r="F45" s="2" t="s">
        <v>315</v>
      </c>
      <c r="G45" s="2" t="s">
        <v>316</v>
      </c>
      <c r="H45" s="2" t="s">
        <v>76</v>
      </c>
      <c r="I45" s="2" t="s">
        <v>68</v>
      </c>
      <c r="J45" s="27">
        <v>21951</v>
      </c>
      <c r="K45" s="24" t="s">
        <v>72</v>
      </c>
      <c r="L45" s="1">
        <v>99</v>
      </c>
      <c r="M45" s="14">
        <v>0.8848</v>
      </c>
      <c r="N45" s="2">
        <v>150</v>
      </c>
      <c r="O45" s="2">
        <v>155</v>
      </c>
      <c r="P45" s="2">
        <v>160</v>
      </c>
      <c r="Q45" s="2"/>
      <c r="R45" s="2">
        <v>160</v>
      </c>
      <c r="S45" s="14">
        <f>R45*M45</f>
        <v>141.568</v>
      </c>
      <c r="T45" s="2"/>
      <c r="U45" s="2"/>
      <c r="V45" s="101"/>
    </row>
    <row r="46" spans="1:22" ht="12.75">
      <c r="A46" s="100">
        <v>12</v>
      </c>
      <c r="B46" s="116">
        <v>1</v>
      </c>
      <c r="C46" s="2" t="s">
        <v>269</v>
      </c>
      <c r="D46" s="2" t="s">
        <v>65</v>
      </c>
      <c r="E46" s="2">
        <v>100</v>
      </c>
      <c r="F46" s="2" t="s">
        <v>305</v>
      </c>
      <c r="G46" s="2" t="s">
        <v>301</v>
      </c>
      <c r="H46" s="2" t="s">
        <v>76</v>
      </c>
      <c r="I46" s="2" t="s">
        <v>68</v>
      </c>
      <c r="J46" s="27">
        <v>21464</v>
      </c>
      <c r="K46" s="24" t="s">
        <v>73</v>
      </c>
      <c r="L46" s="1">
        <v>97.15</v>
      </c>
      <c r="M46" s="14">
        <v>0.9233</v>
      </c>
      <c r="N46" s="2">
        <v>140</v>
      </c>
      <c r="O46" s="2">
        <v>150</v>
      </c>
      <c r="P46" s="2">
        <v>155</v>
      </c>
      <c r="Q46" s="2"/>
      <c r="R46" s="2">
        <v>155</v>
      </c>
      <c r="S46" s="14">
        <f>R46*M46</f>
        <v>143.1115</v>
      </c>
      <c r="T46" s="2"/>
      <c r="U46" s="2" t="s">
        <v>378</v>
      </c>
      <c r="V46" s="101">
        <v>12</v>
      </c>
    </row>
    <row r="47" spans="1:22" ht="12.75">
      <c r="A47" s="100">
        <v>12</v>
      </c>
      <c r="B47" s="116">
        <v>1</v>
      </c>
      <c r="C47" s="2" t="s">
        <v>269</v>
      </c>
      <c r="D47" s="2" t="s">
        <v>65</v>
      </c>
      <c r="E47" s="2">
        <v>100</v>
      </c>
      <c r="F47" s="2" t="s">
        <v>294</v>
      </c>
      <c r="G47" s="2" t="s">
        <v>88</v>
      </c>
      <c r="H47" s="2" t="s">
        <v>76</v>
      </c>
      <c r="I47" s="2" t="s">
        <v>68</v>
      </c>
      <c r="J47" s="27">
        <v>18615</v>
      </c>
      <c r="K47" s="24" t="s">
        <v>295</v>
      </c>
      <c r="L47" s="1">
        <v>90.8</v>
      </c>
      <c r="M47" s="14">
        <v>1.1835</v>
      </c>
      <c r="N47" s="2">
        <v>132.5</v>
      </c>
      <c r="O47" s="2">
        <v>137.5</v>
      </c>
      <c r="P47" s="82">
        <v>140</v>
      </c>
      <c r="Q47" s="2"/>
      <c r="R47" s="2">
        <v>137.5</v>
      </c>
      <c r="S47" s="14">
        <f>R47*M47</f>
        <v>162.73125</v>
      </c>
      <c r="T47" s="2">
        <v>1</v>
      </c>
      <c r="U47" s="2"/>
      <c r="V47" s="101"/>
    </row>
    <row r="48" spans="1:22" ht="12.75">
      <c r="A48" s="100">
        <v>12</v>
      </c>
      <c r="B48" s="116">
        <v>1</v>
      </c>
      <c r="C48" s="2" t="s">
        <v>269</v>
      </c>
      <c r="D48" s="2" t="s">
        <v>65</v>
      </c>
      <c r="E48" s="2">
        <v>110</v>
      </c>
      <c r="F48" s="2" t="s">
        <v>223</v>
      </c>
      <c r="G48" s="2" t="s">
        <v>75</v>
      </c>
      <c r="H48" s="2" t="s">
        <v>76</v>
      </c>
      <c r="I48" s="2" t="s">
        <v>68</v>
      </c>
      <c r="J48" s="27">
        <v>29769</v>
      </c>
      <c r="K48" s="24" t="s">
        <v>69</v>
      </c>
      <c r="L48" s="1">
        <v>106.65</v>
      </c>
      <c r="M48" s="14">
        <v>0.541</v>
      </c>
      <c r="N48" s="2">
        <v>175</v>
      </c>
      <c r="O48" s="2">
        <v>185</v>
      </c>
      <c r="P48" s="82">
        <v>195</v>
      </c>
      <c r="Q48" s="2"/>
      <c r="R48" s="2">
        <v>185</v>
      </c>
      <c r="S48" s="14">
        <f t="shared" si="3"/>
        <v>100.08500000000001</v>
      </c>
      <c r="T48" s="2">
        <v>3</v>
      </c>
      <c r="U48" s="2" t="s">
        <v>375</v>
      </c>
      <c r="V48" s="101">
        <v>21</v>
      </c>
    </row>
    <row r="49" spans="1:22" ht="12.75">
      <c r="A49" s="100">
        <v>5</v>
      </c>
      <c r="B49" s="116">
        <v>2</v>
      </c>
      <c r="C49" s="2" t="s">
        <v>269</v>
      </c>
      <c r="D49" s="2" t="s">
        <v>65</v>
      </c>
      <c r="E49" s="2">
        <v>110</v>
      </c>
      <c r="F49" s="2" t="s">
        <v>318</v>
      </c>
      <c r="G49" s="2" t="s">
        <v>319</v>
      </c>
      <c r="H49" s="2" t="s">
        <v>320</v>
      </c>
      <c r="I49" s="2" t="s">
        <v>68</v>
      </c>
      <c r="J49" s="27">
        <v>33249</v>
      </c>
      <c r="K49" s="24" t="s">
        <v>69</v>
      </c>
      <c r="L49" s="1">
        <v>103.05</v>
      </c>
      <c r="M49" s="14">
        <v>0.5473</v>
      </c>
      <c r="N49" s="2">
        <v>165</v>
      </c>
      <c r="O49" s="82">
        <v>175</v>
      </c>
      <c r="P49" s="2">
        <v>175</v>
      </c>
      <c r="Q49" s="2"/>
      <c r="R49" s="2">
        <v>175</v>
      </c>
      <c r="S49" s="14">
        <f t="shared" si="3"/>
        <v>95.7775</v>
      </c>
      <c r="T49" s="2"/>
      <c r="U49" s="2"/>
      <c r="V49" s="101"/>
    </row>
    <row r="50" spans="1:22" ht="12.75">
      <c r="A50" s="102"/>
      <c r="B50" s="116"/>
      <c r="C50" s="2"/>
      <c r="D50" s="2"/>
      <c r="E50" s="2"/>
      <c r="F50" s="13" t="s">
        <v>379</v>
      </c>
      <c r="G50" s="51"/>
      <c r="H50" s="2"/>
      <c r="I50" s="2"/>
      <c r="J50" s="27"/>
      <c r="K50" s="24"/>
      <c r="L50" s="1"/>
      <c r="M50" s="14"/>
      <c r="N50" s="2"/>
      <c r="O50" s="37"/>
      <c r="P50" s="37"/>
      <c r="Q50" s="2"/>
      <c r="R50" s="2"/>
      <c r="S50" s="14"/>
      <c r="T50" s="2"/>
      <c r="U50" s="2"/>
      <c r="V50" s="101"/>
    </row>
    <row r="51" spans="1:22" ht="12.75">
      <c r="A51" s="100"/>
      <c r="B51" s="116"/>
      <c r="C51" s="2"/>
      <c r="D51" s="2"/>
      <c r="E51" s="2"/>
      <c r="F51" s="95" t="s">
        <v>43</v>
      </c>
      <c r="G51" s="2"/>
      <c r="H51" s="2"/>
      <c r="I51" s="2"/>
      <c r="J51" s="27"/>
      <c r="K51" s="24"/>
      <c r="L51" s="1"/>
      <c r="M51" s="14"/>
      <c r="N51" s="2"/>
      <c r="O51" s="2"/>
      <c r="P51" s="80"/>
      <c r="Q51" s="2"/>
      <c r="R51" s="2"/>
      <c r="S51" s="14"/>
      <c r="T51" s="2"/>
      <c r="U51" s="2"/>
      <c r="V51" s="101"/>
    </row>
    <row r="52" spans="1:23" ht="12.75">
      <c r="A52" s="100">
        <v>12</v>
      </c>
      <c r="B52" s="116">
        <v>1</v>
      </c>
      <c r="C52" s="2" t="s">
        <v>269</v>
      </c>
      <c r="D52" s="2" t="s">
        <v>105</v>
      </c>
      <c r="E52" s="2">
        <v>90</v>
      </c>
      <c r="F52" s="2" t="s">
        <v>126</v>
      </c>
      <c r="G52" s="2" t="s">
        <v>104</v>
      </c>
      <c r="H52" s="2" t="s">
        <v>76</v>
      </c>
      <c r="I52" s="2" t="s">
        <v>68</v>
      </c>
      <c r="J52" s="27">
        <v>28873</v>
      </c>
      <c r="K52" s="24" t="s">
        <v>69</v>
      </c>
      <c r="L52" s="1">
        <v>86.2</v>
      </c>
      <c r="M52" s="14">
        <v>0.6013</v>
      </c>
      <c r="N52" s="2">
        <v>212.5</v>
      </c>
      <c r="O52" s="82">
        <v>272.5</v>
      </c>
      <c r="P52" s="2">
        <v>272.5</v>
      </c>
      <c r="Q52" s="2"/>
      <c r="R52" s="2">
        <v>272.5</v>
      </c>
      <c r="S52" s="14">
        <f>R52*M52</f>
        <v>163.85424999999998</v>
      </c>
      <c r="T52" s="2"/>
      <c r="U52" s="2" t="s">
        <v>127</v>
      </c>
      <c r="V52" s="101">
        <v>12</v>
      </c>
      <c r="W52" s="7">
        <v>3</v>
      </c>
    </row>
    <row r="53" spans="1:23" ht="12.75">
      <c r="A53" s="100">
        <v>12</v>
      </c>
      <c r="B53" s="116">
        <v>1</v>
      </c>
      <c r="C53" s="2" t="s">
        <v>269</v>
      </c>
      <c r="D53" s="2" t="s">
        <v>105</v>
      </c>
      <c r="E53" s="2">
        <v>90</v>
      </c>
      <c r="F53" s="2" t="s">
        <v>126</v>
      </c>
      <c r="G53" s="2" t="s">
        <v>104</v>
      </c>
      <c r="H53" s="2" t="s">
        <v>76</v>
      </c>
      <c r="I53" s="2" t="s">
        <v>68</v>
      </c>
      <c r="J53" s="27">
        <v>28873</v>
      </c>
      <c r="K53" s="24" t="s">
        <v>107</v>
      </c>
      <c r="L53" s="1">
        <v>86.2</v>
      </c>
      <c r="M53" s="14">
        <v>0.6013</v>
      </c>
      <c r="N53" s="2">
        <v>212.5</v>
      </c>
      <c r="O53" s="82">
        <v>272.5</v>
      </c>
      <c r="P53" s="2">
        <v>272.5</v>
      </c>
      <c r="Q53" s="2"/>
      <c r="R53" s="2">
        <v>272.5</v>
      </c>
      <c r="S53" s="14">
        <f>R53*M53</f>
        <v>163.85424999999998</v>
      </c>
      <c r="T53" s="2"/>
      <c r="U53" s="2" t="s">
        <v>127</v>
      </c>
      <c r="V53" s="101">
        <v>12</v>
      </c>
      <c r="W53" s="7">
        <v>3</v>
      </c>
    </row>
    <row r="54" spans="1:23" ht="12.75">
      <c r="A54" s="100">
        <v>12</v>
      </c>
      <c r="B54" s="116">
        <v>1</v>
      </c>
      <c r="C54" s="2" t="s">
        <v>269</v>
      </c>
      <c r="D54" s="2" t="s">
        <v>105</v>
      </c>
      <c r="E54" s="2">
        <v>100</v>
      </c>
      <c r="F54" s="2" t="s">
        <v>125</v>
      </c>
      <c r="G54" s="2" t="s">
        <v>104</v>
      </c>
      <c r="H54" s="2" t="s">
        <v>76</v>
      </c>
      <c r="I54" s="2" t="s">
        <v>68</v>
      </c>
      <c r="J54" s="27">
        <v>29863</v>
      </c>
      <c r="K54" s="24" t="s">
        <v>69</v>
      </c>
      <c r="L54" s="1">
        <v>93.2</v>
      </c>
      <c r="M54" s="14">
        <v>0.5737</v>
      </c>
      <c r="N54" s="82">
        <v>240</v>
      </c>
      <c r="O54" s="2">
        <v>265</v>
      </c>
      <c r="P54" s="82">
        <v>285</v>
      </c>
      <c r="Q54" s="2"/>
      <c r="R54" s="2">
        <v>265</v>
      </c>
      <c r="S54" s="14">
        <f>R54*M54</f>
        <v>152.0305</v>
      </c>
      <c r="T54" s="2"/>
      <c r="U54" s="2" t="s">
        <v>126</v>
      </c>
      <c r="V54" s="101">
        <v>12</v>
      </c>
      <c r="W54" s="7">
        <v>3</v>
      </c>
    </row>
    <row r="55" spans="1:22" ht="12.75">
      <c r="A55" s="102"/>
      <c r="B55" s="116"/>
      <c r="C55" s="2"/>
      <c r="D55" s="2"/>
      <c r="E55" s="2"/>
      <c r="F55" s="13" t="s">
        <v>380</v>
      </c>
      <c r="G55" s="51"/>
      <c r="H55" s="2"/>
      <c r="I55" s="2"/>
      <c r="J55" s="27"/>
      <c r="K55" s="24"/>
      <c r="L55" s="1"/>
      <c r="M55" s="14"/>
      <c r="N55" s="2"/>
      <c r="O55" s="37"/>
      <c r="P55" s="37"/>
      <c r="Q55" s="2"/>
      <c r="R55" s="2"/>
      <c r="S55" s="14"/>
      <c r="T55" s="2"/>
      <c r="U55" s="2"/>
      <c r="V55" s="101"/>
    </row>
    <row r="56" spans="1:22" ht="12.75">
      <c r="A56" s="102"/>
      <c r="B56" s="116"/>
      <c r="C56" s="2"/>
      <c r="D56" s="2"/>
      <c r="E56" s="2"/>
      <c r="F56" s="35" t="s">
        <v>42</v>
      </c>
      <c r="G56" s="51"/>
      <c r="H56" s="2"/>
      <c r="I56" s="2"/>
      <c r="J56" s="27"/>
      <c r="K56" s="24"/>
      <c r="L56" s="1"/>
      <c r="M56" s="14"/>
      <c r="N56" s="2"/>
      <c r="O56" s="37"/>
      <c r="P56" s="37"/>
      <c r="Q56" s="2"/>
      <c r="R56" s="2"/>
      <c r="S56" s="14"/>
      <c r="T56" s="2"/>
      <c r="U56" s="2"/>
      <c r="V56" s="101"/>
    </row>
    <row r="57" spans="1:22" ht="12.75">
      <c r="A57" s="100">
        <v>12</v>
      </c>
      <c r="B57" s="116">
        <v>1</v>
      </c>
      <c r="C57" s="2" t="s">
        <v>44</v>
      </c>
      <c r="D57" s="2" t="s">
        <v>65</v>
      </c>
      <c r="E57" s="2">
        <v>44</v>
      </c>
      <c r="F57" s="2" t="s">
        <v>215</v>
      </c>
      <c r="G57" s="2" t="s">
        <v>104</v>
      </c>
      <c r="H57" s="2" t="s">
        <v>76</v>
      </c>
      <c r="I57" s="2" t="s">
        <v>68</v>
      </c>
      <c r="J57" s="27">
        <v>39637</v>
      </c>
      <c r="K57" s="24" t="s">
        <v>81</v>
      </c>
      <c r="L57" s="1">
        <v>33.8</v>
      </c>
      <c r="M57" s="14">
        <v>1.446</v>
      </c>
      <c r="N57" s="2">
        <v>30</v>
      </c>
      <c r="O57" s="2">
        <v>32.5</v>
      </c>
      <c r="P57" s="82">
        <v>35</v>
      </c>
      <c r="Q57" s="2"/>
      <c r="R57" s="2">
        <v>32.5</v>
      </c>
      <c r="S57" s="14">
        <f aca="true" t="shared" si="4" ref="S57:S65">R57*M57</f>
        <v>46.995</v>
      </c>
      <c r="T57" s="2"/>
      <c r="U57" s="2"/>
      <c r="V57" s="101"/>
    </row>
    <row r="58" spans="1:22" ht="12.75">
      <c r="A58" s="100">
        <v>5</v>
      </c>
      <c r="B58" s="116">
        <v>2</v>
      </c>
      <c r="C58" s="2" t="s">
        <v>44</v>
      </c>
      <c r="D58" s="2" t="s">
        <v>65</v>
      </c>
      <c r="E58" s="2">
        <v>44</v>
      </c>
      <c r="F58" s="2" t="s">
        <v>170</v>
      </c>
      <c r="G58" s="2" t="s">
        <v>172</v>
      </c>
      <c r="H58" s="2" t="s">
        <v>76</v>
      </c>
      <c r="I58" s="2" t="s">
        <v>68</v>
      </c>
      <c r="J58" s="27">
        <v>39130</v>
      </c>
      <c r="K58" s="24" t="s">
        <v>81</v>
      </c>
      <c r="L58" s="1">
        <v>42.8</v>
      </c>
      <c r="M58" s="14">
        <v>0</v>
      </c>
      <c r="N58" s="2">
        <v>20</v>
      </c>
      <c r="O58" s="2">
        <v>22.5</v>
      </c>
      <c r="P58" s="2">
        <v>25</v>
      </c>
      <c r="Q58" s="2"/>
      <c r="R58" s="2">
        <v>25</v>
      </c>
      <c r="S58" s="14">
        <f t="shared" si="4"/>
        <v>0</v>
      </c>
      <c r="T58" s="2"/>
      <c r="U58" s="2" t="s">
        <v>118</v>
      </c>
      <c r="V58" s="101">
        <v>5</v>
      </c>
    </row>
    <row r="59" spans="1:22" ht="12.75">
      <c r="A59" s="100">
        <v>12</v>
      </c>
      <c r="B59" s="116">
        <v>1</v>
      </c>
      <c r="C59" s="2" t="s">
        <v>44</v>
      </c>
      <c r="D59" s="2" t="s">
        <v>65</v>
      </c>
      <c r="E59" s="2">
        <v>44</v>
      </c>
      <c r="F59" s="2" t="s">
        <v>225</v>
      </c>
      <c r="G59" s="2" t="s">
        <v>104</v>
      </c>
      <c r="H59" s="2" t="s">
        <v>76</v>
      </c>
      <c r="I59" s="2" t="s">
        <v>68</v>
      </c>
      <c r="J59" s="27">
        <v>26881</v>
      </c>
      <c r="K59" s="24" t="s">
        <v>138</v>
      </c>
      <c r="L59" s="1">
        <v>41.74</v>
      </c>
      <c r="M59" s="14">
        <v>1.2112</v>
      </c>
      <c r="N59" s="2">
        <v>40</v>
      </c>
      <c r="O59" s="2">
        <v>42.5</v>
      </c>
      <c r="P59" s="2">
        <v>43.5</v>
      </c>
      <c r="Q59" s="2"/>
      <c r="R59" s="2">
        <v>43.5</v>
      </c>
      <c r="S59" s="14">
        <f t="shared" si="4"/>
        <v>52.687200000000004</v>
      </c>
      <c r="T59" s="2"/>
      <c r="U59" s="2" t="s">
        <v>381</v>
      </c>
      <c r="V59" s="101">
        <v>12</v>
      </c>
    </row>
    <row r="60" spans="1:22" ht="12.75">
      <c r="A60" s="100">
        <v>12</v>
      </c>
      <c r="B60" s="116">
        <v>1</v>
      </c>
      <c r="C60" s="2" t="s">
        <v>44</v>
      </c>
      <c r="D60" s="2" t="s">
        <v>65</v>
      </c>
      <c r="E60" s="2">
        <v>48</v>
      </c>
      <c r="F60" s="2" t="s">
        <v>173</v>
      </c>
      <c r="G60" s="2" t="s">
        <v>172</v>
      </c>
      <c r="H60" s="2" t="s">
        <v>76</v>
      </c>
      <c r="I60" s="2" t="s">
        <v>68</v>
      </c>
      <c r="J60" s="27">
        <v>39022</v>
      </c>
      <c r="K60" s="24" t="s">
        <v>81</v>
      </c>
      <c r="L60" s="1">
        <v>47</v>
      </c>
      <c r="M60" s="14">
        <v>1.2908</v>
      </c>
      <c r="N60" s="2">
        <v>15</v>
      </c>
      <c r="O60" s="82">
        <v>22.5</v>
      </c>
      <c r="P60" s="2">
        <v>22.5</v>
      </c>
      <c r="Q60" s="2"/>
      <c r="R60" s="2">
        <v>22.5</v>
      </c>
      <c r="S60" s="14">
        <f t="shared" si="4"/>
        <v>29.043</v>
      </c>
      <c r="T60" s="2"/>
      <c r="U60" s="2" t="s">
        <v>118</v>
      </c>
      <c r="V60" s="101">
        <v>12</v>
      </c>
    </row>
    <row r="61" spans="1:22" ht="12.75">
      <c r="A61" s="100">
        <v>12</v>
      </c>
      <c r="B61" s="116">
        <v>1</v>
      </c>
      <c r="C61" s="2" t="s">
        <v>44</v>
      </c>
      <c r="D61" s="2" t="s">
        <v>65</v>
      </c>
      <c r="E61" s="2">
        <v>52</v>
      </c>
      <c r="F61" s="2" t="s">
        <v>224</v>
      </c>
      <c r="G61" s="2" t="s">
        <v>104</v>
      </c>
      <c r="H61" s="2" t="s">
        <v>76</v>
      </c>
      <c r="I61" s="2" t="s">
        <v>68</v>
      </c>
      <c r="J61" s="27">
        <v>26820</v>
      </c>
      <c r="K61" s="24" t="s">
        <v>138</v>
      </c>
      <c r="L61" s="1">
        <v>51.46</v>
      </c>
      <c r="M61" s="14">
        <v>1.028</v>
      </c>
      <c r="N61" s="2">
        <v>67.5</v>
      </c>
      <c r="O61" s="2">
        <v>70</v>
      </c>
      <c r="P61" s="2">
        <v>72.5</v>
      </c>
      <c r="Q61" s="2"/>
      <c r="R61" s="2">
        <v>72.5</v>
      </c>
      <c r="S61" s="14">
        <f t="shared" si="4"/>
        <v>74.53</v>
      </c>
      <c r="T61" s="2"/>
      <c r="U61" s="2" t="s">
        <v>382</v>
      </c>
      <c r="V61" s="101">
        <v>12</v>
      </c>
    </row>
    <row r="62" spans="1:22" ht="12.75">
      <c r="A62" s="100">
        <v>12</v>
      </c>
      <c r="B62" s="116">
        <v>1</v>
      </c>
      <c r="C62" s="2" t="s">
        <v>44</v>
      </c>
      <c r="D62" s="2" t="s">
        <v>65</v>
      </c>
      <c r="E62" s="2">
        <v>56</v>
      </c>
      <c r="F62" s="2" t="s">
        <v>171</v>
      </c>
      <c r="G62" s="2" t="s">
        <v>172</v>
      </c>
      <c r="H62" s="2" t="s">
        <v>76</v>
      </c>
      <c r="I62" s="2" t="s">
        <v>68</v>
      </c>
      <c r="J62" s="27">
        <v>38727</v>
      </c>
      <c r="K62" s="24" t="s">
        <v>81</v>
      </c>
      <c r="L62" s="1">
        <v>55</v>
      </c>
      <c r="M62" s="14">
        <v>0</v>
      </c>
      <c r="N62" s="2">
        <v>32</v>
      </c>
      <c r="O62" s="2">
        <v>40</v>
      </c>
      <c r="P62" s="82">
        <v>42.5</v>
      </c>
      <c r="Q62" s="2"/>
      <c r="R62" s="2">
        <v>40</v>
      </c>
      <c r="S62" s="14">
        <f t="shared" si="4"/>
        <v>0</v>
      </c>
      <c r="T62" s="2"/>
      <c r="U62" s="2" t="s">
        <v>118</v>
      </c>
      <c r="V62" s="101">
        <v>12</v>
      </c>
    </row>
    <row r="63" spans="1:22" ht="12.75">
      <c r="A63" s="100">
        <v>12</v>
      </c>
      <c r="B63" s="116">
        <v>1</v>
      </c>
      <c r="C63" s="2" t="s">
        <v>44</v>
      </c>
      <c r="D63" s="2" t="s">
        <v>65</v>
      </c>
      <c r="E63" s="2">
        <v>56</v>
      </c>
      <c r="F63" s="2" t="s">
        <v>116</v>
      </c>
      <c r="G63" s="2" t="s">
        <v>172</v>
      </c>
      <c r="H63" s="2" t="s">
        <v>76</v>
      </c>
      <c r="I63" s="2" t="s">
        <v>68</v>
      </c>
      <c r="J63" s="27">
        <v>38069</v>
      </c>
      <c r="K63" s="24" t="s">
        <v>117</v>
      </c>
      <c r="L63" s="1">
        <v>53.82</v>
      </c>
      <c r="M63" s="14">
        <v>1.155</v>
      </c>
      <c r="N63" s="2">
        <v>40</v>
      </c>
      <c r="O63" s="2">
        <v>45</v>
      </c>
      <c r="P63" s="2">
        <v>47.5</v>
      </c>
      <c r="Q63" s="2"/>
      <c r="R63" s="2">
        <v>47.5</v>
      </c>
      <c r="S63" s="14">
        <f t="shared" si="4"/>
        <v>54.862500000000004</v>
      </c>
      <c r="T63" s="2"/>
      <c r="U63" s="2" t="s">
        <v>118</v>
      </c>
      <c r="V63" s="101">
        <v>12</v>
      </c>
    </row>
    <row r="64" spans="1:22" ht="12.75">
      <c r="A64" s="100">
        <v>12</v>
      </c>
      <c r="B64" s="116">
        <v>1</v>
      </c>
      <c r="C64" s="2" t="s">
        <v>44</v>
      </c>
      <c r="D64" s="2" t="s">
        <v>65</v>
      </c>
      <c r="E64" s="2">
        <v>60</v>
      </c>
      <c r="F64" s="2" t="s">
        <v>226</v>
      </c>
      <c r="G64" s="2" t="s">
        <v>104</v>
      </c>
      <c r="H64" s="2" t="s">
        <v>76</v>
      </c>
      <c r="I64" s="2" t="s">
        <v>68</v>
      </c>
      <c r="J64" s="27">
        <v>30789</v>
      </c>
      <c r="K64" s="24" t="s">
        <v>69</v>
      </c>
      <c r="L64" s="1">
        <v>58.8</v>
      </c>
      <c r="M64" s="14">
        <v>0.8738</v>
      </c>
      <c r="N64" s="2">
        <v>50</v>
      </c>
      <c r="O64" s="2">
        <v>55</v>
      </c>
      <c r="P64" s="2">
        <v>57.5</v>
      </c>
      <c r="Q64" s="2"/>
      <c r="R64" s="2">
        <v>57.5</v>
      </c>
      <c r="S64" s="14">
        <f t="shared" si="4"/>
        <v>50.243500000000004</v>
      </c>
      <c r="T64" s="2"/>
      <c r="U64" s="2" t="s">
        <v>227</v>
      </c>
      <c r="V64" s="101">
        <v>12</v>
      </c>
    </row>
    <row r="65" spans="1:22" ht="12.75">
      <c r="A65" s="100">
        <v>12</v>
      </c>
      <c r="B65" s="116">
        <v>1</v>
      </c>
      <c r="C65" s="2" t="s">
        <v>44</v>
      </c>
      <c r="D65" s="2" t="s">
        <v>65</v>
      </c>
      <c r="E65" s="2">
        <v>75</v>
      </c>
      <c r="F65" s="2" t="s">
        <v>325</v>
      </c>
      <c r="G65" s="2" t="s">
        <v>104</v>
      </c>
      <c r="H65" s="2" t="s">
        <v>76</v>
      </c>
      <c r="I65" s="2" t="s">
        <v>68</v>
      </c>
      <c r="J65" s="27">
        <v>29435</v>
      </c>
      <c r="K65" s="24" t="s">
        <v>69</v>
      </c>
      <c r="L65" s="1">
        <v>71.15</v>
      </c>
      <c r="M65" s="14">
        <v>0.749</v>
      </c>
      <c r="N65" s="2">
        <v>42.5</v>
      </c>
      <c r="O65" s="2">
        <v>45</v>
      </c>
      <c r="P65" s="2">
        <v>47.5</v>
      </c>
      <c r="Q65" s="2"/>
      <c r="R65" s="2">
        <v>47.5</v>
      </c>
      <c r="S65" s="14">
        <f t="shared" si="4"/>
        <v>35.5775</v>
      </c>
      <c r="T65" s="2"/>
      <c r="U65" s="2"/>
      <c r="V65" s="101"/>
    </row>
    <row r="66" spans="1:22" ht="12.75">
      <c r="A66" s="100">
        <v>12</v>
      </c>
      <c r="B66" s="116">
        <v>1</v>
      </c>
      <c r="C66" s="2" t="s">
        <v>44</v>
      </c>
      <c r="D66" s="2" t="s">
        <v>65</v>
      </c>
      <c r="E66" s="2">
        <v>75</v>
      </c>
      <c r="F66" s="2" t="s">
        <v>321</v>
      </c>
      <c r="G66" s="2" t="s">
        <v>104</v>
      </c>
      <c r="H66" s="2" t="s">
        <v>76</v>
      </c>
      <c r="I66" s="2" t="s">
        <v>68</v>
      </c>
      <c r="J66" s="27">
        <v>28180</v>
      </c>
      <c r="K66" s="24" t="s">
        <v>107</v>
      </c>
      <c r="L66" s="1">
        <v>71.85</v>
      </c>
      <c r="M66" s="14">
        <v>0.752</v>
      </c>
      <c r="N66" s="2">
        <v>85</v>
      </c>
      <c r="O66" s="2">
        <v>87.5</v>
      </c>
      <c r="P66" s="2">
        <v>90</v>
      </c>
      <c r="Q66" s="2"/>
      <c r="R66" s="2">
        <v>90</v>
      </c>
      <c r="S66" s="14">
        <f>R66*M66</f>
        <v>67.68</v>
      </c>
      <c r="T66" s="2"/>
      <c r="U66" s="2"/>
      <c r="V66" s="101"/>
    </row>
    <row r="67" spans="1:22" ht="12.75">
      <c r="A67" s="100"/>
      <c r="B67" s="116"/>
      <c r="C67" s="2"/>
      <c r="D67" s="2"/>
      <c r="E67" s="2"/>
      <c r="F67" s="95" t="s">
        <v>43</v>
      </c>
      <c r="G67" s="2"/>
      <c r="H67" s="2"/>
      <c r="I67" s="2"/>
      <c r="J67" s="27"/>
      <c r="K67" s="24"/>
      <c r="L67" s="1"/>
      <c r="M67" s="14"/>
      <c r="N67" s="2"/>
      <c r="O67" s="2"/>
      <c r="P67" s="80"/>
      <c r="Q67" s="2"/>
      <c r="R67" s="2"/>
      <c r="S67" s="14"/>
      <c r="T67" s="2"/>
      <c r="U67" s="2"/>
      <c r="V67" s="101"/>
    </row>
    <row r="68" spans="1:22" ht="12.75">
      <c r="A68" s="100">
        <v>12</v>
      </c>
      <c r="B68" s="116">
        <v>1</v>
      </c>
      <c r="C68" s="2" t="s">
        <v>44</v>
      </c>
      <c r="D68" s="2" t="s">
        <v>65</v>
      </c>
      <c r="E68" s="2">
        <v>44</v>
      </c>
      <c r="F68" s="2" t="s">
        <v>335</v>
      </c>
      <c r="G68" s="2" t="s">
        <v>104</v>
      </c>
      <c r="H68" s="2" t="s">
        <v>76</v>
      </c>
      <c r="I68" s="2" t="s">
        <v>68</v>
      </c>
      <c r="J68" s="27">
        <v>39514</v>
      </c>
      <c r="K68" s="24" t="s">
        <v>81</v>
      </c>
      <c r="L68" s="1">
        <v>33.18</v>
      </c>
      <c r="M68" s="14">
        <v>1.6154</v>
      </c>
      <c r="N68" s="2">
        <v>20</v>
      </c>
      <c r="O68" s="2">
        <v>25</v>
      </c>
      <c r="P68" s="82">
        <v>27.5</v>
      </c>
      <c r="Q68" s="2"/>
      <c r="R68" s="2">
        <v>25</v>
      </c>
      <c r="S68" s="14">
        <f aca="true" t="shared" si="5" ref="S68:S73">R68*M68</f>
        <v>40.385</v>
      </c>
      <c r="T68" s="2"/>
      <c r="U68" s="2" t="s">
        <v>127</v>
      </c>
      <c r="V68" s="101">
        <v>12</v>
      </c>
    </row>
    <row r="69" spans="1:22" ht="12.75">
      <c r="A69" s="100">
        <v>12</v>
      </c>
      <c r="B69" s="116">
        <v>1</v>
      </c>
      <c r="C69" s="2" t="s">
        <v>44</v>
      </c>
      <c r="D69" s="2" t="s">
        <v>65</v>
      </c>
      <c r="E69" s="2">
        <v>52</v>
      </c>
      <c r="F69" s="2" t="s">
        <v>153</v>
      </c>
      <c r="G69" s="2" t="s">
        <v>172</v>
      </c>
      <c r="H69" s="2" t="s">
        <v>76</v>
      </c>
      <c r="I69" s="2" t="s">
        <v>68</v>
      </c>
      <c r="J69" s="27">
        <v>40256</v>
      </c>
      <c r="K69" s="24" t="s">
        <v>81</v>
      </c>
      <c r="L69" s="1">
        <v>27.8</v>
      </c>
      <c r="M69" s="14">
        <v>1.6154</v>
      </c>
      <c r="N69" s="2">
        <v>22.5</v>
      </c>
      <c r="O69" s="2">
        <v>25</v>
      </c>
      <c r="P69" s="2">
        <v>27.5</v>
      </c>
      <c r="Q69" s="2"/>
      <c r="R69" s="2">
        <v>27.5</v>
      </c>
      <c r="S69" s="14">
        <f t="shared" si="5"/>
        <v>44.4235</v>
      </c>
      <c r="T69" s="2"/>
      <c r="U69" s="2" t="s">
        <v>118</v>
      </c>
      <c r="V69" s="101">
        <v>12</v>
      </c>
    </row>
    <row r="70" spans="1:22" ht="12.75">
      <c r="A70" s="100">
        <v>12</v>
      </c>
      <c r="B70" s="116">
        <v>1</v>
      </c>
      <c r="C70" s="2" t="s">
        <v>44</v>
      </c>
      <c r="D70" s="2" t="s">
        <v>65</v>
      </c>
      <c r="E70" s="2">
        <v>52</v>
      </c>
      <c r="F70" s="2" t="s">
        <v>177</v>
      </c>
      <c r="G70" s="2" t="s">
        <v>172</v>
      </c>
      <c r="H70" s="2" t="s">
        <v>76</v>
      </c>
      <c r="I70" s="2" t="s">
        <v>68</v>
      </c>
      <c r="J70" s="27">
        <v>38281</v>
      </c>
      <c r="K70" s="24" t="s">
        <v>117</v>
      </c>
      <c r="L70" s="1">
        <v>50.9</v>
      </c>
      <c r="M70" s="14">
        <v>1.2001</v>
      </c>
      <c r="N70" s="2">
        <v>42.5</v>
      </c>
      <c r="O70" s="2">
        <v>45</v>
      </c>
      <c r="P70" s="2">
        <v>47.5</v>
      </c>
      <c r="Q70" s="2"/>
      <c r="R70" s="2">
        <v>47.5</v>
      </c>
      <c r="S70" s="14">
        <f t="shared" si="5"/>
        <v>57.004749999999994</v>
      </c>
      <c r="T70" s="2">
        <v>3</v>
      </c>
      <c r="U70" s="2" t="s">
        <v>118</v>
      </c>
      <c r="V70" s="101">
        <v>21</v>
      </c>
    </row>
    <row r="71" spans="1:22" ht="12.75">
      <c r="A71" s="100">
        <v>5</v>
      </c>
      <c r="B71" s="116">
        <v>2</v>
      </c>
      <c r="C71" s="2" t="s">
        <v>44</v>
      </c>
      <c r="D71" s="2" t="s">
        <v>65</v>
      </c>
      <c r="E71" s="2">
        <v>52</v>
      </c>
      <c r="F71" s="2" t="s">
        <v>231</v>
      </c>
      <c r="G71" s="2" t="s">
        <v>172</v>
      </c>
      <c r="H71" s="2" t="s">
        <v>76</v>
      </c>
      <c r="I71" s="2" t="s">
        <v>68</v>
      </c>
      <c r="J71" s="27">
        <v>38215</v>
      </c>
      <c r="K71" s="24" t="s">
        <v>117</v>
      </c>
      <c r="L71" s="1">
        <v>49.9</v>
      </c>
      <c r="M71" s="14">
        <v>1.2288</v>
      </c>
      <c r="N71" s="82">
        <v>30</v>
      </c>
      <c r="O71" s="2">
        <v>32.5</v>
      </c>
      <c r="P71" s="82">
        <v>37.5</v>
      </c>
      <c r="Q71" s="2"/>
      <c r="R71" s="2">
        <v>32.5</v>
      </c>
      <c r="S71" s="14">
        <f t="shared" si="5"/>
        <v>39.936</v>
      </c>
      <c r="T71" s="2"/>
      <c r="U71" s="2" t="s">
        <v>118</v>
      </c>
      <c r="V71" s="101">
        <v>5</v>
      </c>
    </row>
    <row r="72" spans="1:22" ht="12.75">
      <c r="A72" s="100">
        <v>12</v>
      </c>
      <c r="B72" s="116">
        <v>1</v>
      </c>
      <c r="C72" s="2" t="s">
        <v>44</v>
      </c>
      <c r="D72" s="2" t="s">
        <v>65</v>
      </c>
      <c r="E72" s="2">
        <v>60</v>
      </c>
      <c r="F72" s="2" t="s">
        <v>176</v>
      </c>
      <c r="G72" s="2" t="s">
        <v>172</v>
      </c>
      <c r="H72" s="2" t="s">
        <v>76</v>
      </c>
      <c r="I72" s="2" t="s">
        <v>68</v>
      </c>
      <c r="J72" s="27">
        <v>38553</v>
      </c>
      <c r="K72" s="24" t="s">
        <v>81</v>
      </c>
      <c r="L72" s="1">
        <v>58</v>
      </c>
      <c r="M72" s="14">
        <v>1.0359</v>
      </c>
      <c r="N72" s="2">
        <v>37.5</v>
      </c>
      <c r="O72" s="2">
        <v>40</v>
      </c>
      <c r="P72" s="2">
        <v>42.5</v>
      </c>
      <c r="Q72" s="2"/>
      <c r="R72" s="2">
        <v>42.5</v>
      </c>
      <c r="S72" s="14">
        <f t="shared" si="5"/>
        <v>44.02575</v>
      </c>
      <c r="T72" s="2"/>
      <c r="U72" s="2" t="s">
        <v>118</v>
      </c>
      <c r="V72" s="101">
        <v>12</v>
      </c>
    </row>
    <row r="73" spans="1:22" ht="12.75">
      <c r="A73" s="100">
        <v>12</v>
      </c>
      <c r="B73" s="116">
        <v>1</v>
      </c>
      <c r="C73" s="2" t="s">
        <v>44</v>
      </c>
      <c r="D73" s="2" t="s">
        <v>65</v>
      </c>
      <c r="E73" s="2">
        <v>60</v>
      </c>
      <c r="F73" s="2" t="s">
        <v>327</v>
      </c>
      <c r="G73" s="2" t="s">
        <v>104</v>
      </c>
      <c r="H73" s="2" t="s">
        <v>76</v>
      </c>
      <c r="I73" s="2" t="s">
        <v>68</v>
      </c>
      <c r="J73" s="27">
        <v>26748</v>
      </c>
      <c r="K73" s="24" t="s">
        <v>138</v>
      </c>
      <c r="L73" s="1">
        <v>59.36</v>
      </c>
      <c r="M73" s="14">
        <v>0.8607</v>
      </c>
      <c r="N73" s="2">
        <v>50</v>
      </c>
      <c r="O73" s="2">
        <v>55</v>
      </c>
      <c r="P73" s="2">
        <v>65</v>
      </c>
      <c r="Q73" s="2"/>
      <c r="R73" s="2">
        <v>65</v>
      </c>
      <c r="S73" s="14">
        <f t="shared" si="5"/>
        <v>55.9455</v>
      </c>
      <c r="T73" s="2"/>
      <c r="U73" s="2" t="s">
        <v>127</v>
      </c>
      <c r="V73" s="101">
        <v>12</v>
      </c>
    </row>
    <row r="74" spans="1:22" ht="12.75">
      <c r="A74" s="100">
        <v>12</v>
      </c>
      <c r="B74" s="116">
        <v>1</v>
      </c>
      <c r="C74" s="2" t="s">
        <v>44</v>
      </c>
      <c r="D74" s="2" t="s">
        <v>65</v>
      </c>
      <c r="E74" s="2">
        <v>67.5</v>
      </c>
      <c r="F74" s="2" t="s">
        <v>257</v>
      </c>
      <c r="G74" s="2" t="s">
        <v>172</v>
      </c>
      <c r="H74" s="2" t="s">
        <v>76</v>
      </c>
      <c r="I74" s="2" t="s">
        <v>68</v>
      </c>
      <c r="J74" s="27">
        <v>38401</v>
      </c>
      <c r="K74" s="24" t="s">
        <v>81</v>
      </c>
      <c r="L74" s="1">
        <v>61.8</v>
      </c>
      <c r="M74" s="14">
        <v>0.9703</v>
      </c>
      <c r="N74" s="2">
        <v>50</v>
      </c>
      <c r="O74" s="2">
        <v>55</v>
      </c>
      <c r="P74" s="82">
        <v>60</v>
      </c>
      <c r="Q74" s="2"/>
      <c r="R74" s="2">
        <v>55</v>
      </c>
      <c r="S74" s="14">
        <f aca="true" t="shared" si="6" ref="S74:S84">R74*M74</f>
        <v>53.3665</v>
      </c>
      <c r="T74" s="2"/>
      <c r="U74" s="2" t="s">
        <v>118</v>
      </c>
      <c r="V74" s="101">
        <v>12</v>
      </c>
    </row>
    <row r="75" spans="1:22" ht="12.75">
      <c r="A75" s="100">
        <v>12</v>
      </c>
      <c r="B75" s="116">
        <v>1</v>
      </c>
      <c r="C75" s="2" t="s">
        <v>44</v>
      </c>
      <c r="D75" s="2" t="s">
        <v>65</v>
      </c>
      <c r="E75" s="2">
        <v>67.5</v>
      </c>
      <c r="F75" s="2" t="s">
        <v>236</v>
      </c>
      <c r="G75" s="2" t="s">
        <v>237</v>
      </c>
      <c r="H75" s="2" t="s">
        <v>76</v>
      </c>
      <c r="I75" s="2" t="s">
        <v>68</v>
      </c>
      <c r="J75" s="27">
        <v>36761</v>
      </c>
      <c r="K75" s="24" t="s">
        <v>275</v>
      </c>
      <c r="L75" s="1">
        <v>67.5</v>
      </c>
      <c r="M75" s="14">
        <v>0.7693</v>
      </c>
      <c r="N75" s="2">
        <v>35</v>
      </c>
      <c r="O75" s="2">
        <v>40</v>
      </c>
      <c r="P75" s="82">
        <v>42.5</v>
      </c>
      <c r="Q75" s="2"/>
      <c r="R75" s="2">
        <v>40</v>
      </c>
      <c r="S75" s="14">
        <f t="shared" si="6"/>
        <v>30.772</v>
      </c>
      <c r="T75" s="2"/>
      <c r="U75" s="2" t="s">
        <v>267</v>
      </c>
      <c r="V75" s="101">
        <v>12</v>
      </c>
    </row>
    <row r="76" spans="1:22" ht="12.75">
      <c r="A76" s="100">
        <v>0</v>
      </c>
      <c r="B76" s="116" t="s">
        <v>338</v>
      </c>
      <c r="C76" s="2" t="s">
        <v>44</v>
      </c>
      <c r="D76" s="2" t="s">
        <v>65</v>
      </c>
      <c r="E76" s="2">
        <v>67.5</v>
      </c>
      <c r="F76" s="2" t="s">
        <v>238</v>
      </c>
      <c r="G76" s="2" t="s">
        <v>114</v>
      </c>
      <c r="H76" s="2" t="s">
        <v>76</v>
      </c>
      <c r="I76" s="2" t="s">
        <v>68</v>
      </c>
      <c r="J76" s="27">
        <v>33158</v>
      </c>
      <c r="K76" s="24" t="s">
        <v>69</v>
      </c>
      <c r="L76" s="1">
        <v>66.45</v>
      </c>
      <c r="M76" s="14">
        <v>0.7357</v>
      </c>
      <c r="N76" s="82">
        <v>60</v>
      </c>
      <c r="O76" s="82">
        <v>60</v>
      </c>
      <c r="P76" s="82">
        <v>60</v>
      </c>
      <c r="Q76" s="2"/>
      <c r="R76" s="2">
        <v>0</v>
      </c>
      <c r="S76" s="14">
        <f t="shared" si="6"/>
        <v>0</v>
      </c>
      <c r="T76" s="2"/>
      <c r="U76" s="2"/>
      <c r="V76" s="101"/>
    </row>
    <row r="77" spans="1:22" ht="12.75">
      <c r="A77" s="100">
        <v>12</v>
      </c>
      <c r="B77" s="116">
        <v>1</v>
      </c>
      <c r="C77" s="2" t="s">
        <v>44</v>
      </c>
      <c r="D77" s="2" t="s">
        <v>65</v>
      </c>
      <c r="E77" s="2">
        <v>75</v>
      </c>
      <c r="F77" s="2" t="s">
        <v>178</v>
      </c>
      <c r="G77" s="2" t="s">
        <v>172</v>
      </c>
      <c r="H77" s="2" t="s">
        <v>76</v>
      </c>
      <c r="I77" s="2" t="s">
        <v>68</v>
      </c>
      <c r="J77" s="27">
        <v>37751</v>
      </c>
      <c r="K77" s="24" t="s">
        <v>117</v>
      </c>
      <c r="L77" s="1">
        <v>70.3</v>
      </c>
      <c r="M77" s="14">
        <v>0.8266</v>
      </c>
      <c r="N77" s="2">
        <v>65</v>
      </c>
      <c r="O77" s="2">
        <v>70</v>
      </c>
      <c r="P77" s="82">
        <v>75</v>
      </c>
      <c r="Q77" s="2"/>
      <c r="R77" s="2">
        <v>70</v>
      </c>
      <c r="S77" s="14">
        <f t="shared" si="6"/>
        <v>57.862</v>
      </c>
      <c r="T77" s="2">
        <v>2</v>
      </c>
      <c r="U77" s="2" t="s">
        <v>118</v>
      </c>
      <c r="V77" s="101">
        <v>27</v>
      </c>
    </row>
    <row r="78" spans="1:22" ht="12.75">
      <c r="A78" s="100">
        <v>12</v>
      </c>
      <c r="B78" s="116">
        <v>1</v>
      </c>
      <c r="C78" s="2" t="s">
        <v>44</v>
      </c>
      <c r="D78" s="2" t="s">
        <v>65</v>
      </c>
      <c r="E78" s="2">
        <v>75</v>
      </c>
      <c r="F78" s="2" t="s">
        <v>128</v>
      </c>
      <c r="G78" s="2" t="s">
        <v>75</v>
      </c>
      <c r="H78" s="2" t="s">
        <v>76</v>
      </c>
      <c r="I78" s="2" t="s">
        <v>68</v>
      </c>
      <c r="J78" s="27">
        <v>30542</v>
      </c>
      <c r="K78" s="24" t="s">
        <v>69</v>
      </c>
      <c r="L78" s="1">
        <v>72</v>
      </c>
      <c r="M78" s="14">
        <v>0.6867</v>
      </c>
      <c r="N78" s="82">
        <v>160</v>
      </c>
      <c r="O78" s="82">
        <v>160</v>
      </c>
      <c r="P78" s="2">
        <v>160</v>
      </c>
      <c r="Q78" s="2"/>
      <c r="R78" s="2">
        <v>160</v>
      </c>
      <c r="S78" s="14">
        <f t="shared" si="6"/>
        <v>109.872</v>
      </c>
      <c r="T78" s="2"/>
      <c r="U78" s="2" t="s">
        <v>383</v>
      </c>
      <c r="V78" s="101">
        <v>12</v>
      </c>
    </row>
    <row r="79" spans="1:22" ht="12.75">
      <c r="A79" s="100">
        <v>12</v>
      </c>
      <c r="B79" s="116">
        <v>1</v>
      </c>
      <c r="C79" s="2" t="s">
        <v>44</v>
      </c>
      <c r="D79" s="2" t="s">
        <v>65</v>
      </c>
      <c r="E79" s="2">
        <v>82.5</v>
      </c>
      <c r="F79" s="2" t="s">
        <v>302</v>
      </c>
      <c r="G79" s="2" t="s">
        <v>301</v>
      </c>
      <c r="H79" s="2" t="s">
        <v>76</v>
      </c>
      <c r="I79" s="2" t="s">
        <v>68</v>
      </c>
      <c r="J79" s="27">
        <v>33635</v>
      </c>
      <c r="K79" s="24" t="s">
        <v>69</v>
      </c>
      <c r="L79" s="1">
        <v>81.4</v>
      </c>
      <c r="M79" s="14">
        <v>0.6251</v>
      </c>
      <c r="N79" s="2">
        <v>180</v>
      </c>
      <c r="O79" s="2">
        <v>185</v>
      </c>
      <c r="P79" s="2">
        <v>187.5</v>
      </c>
      <c r="Q79" s="2"/>
      <c r="R79" s="2">
        <v>187.5</v>
      </c>
      <c r="S79" s="14">
        <f t="shared" si="6"/>
        <v>117.20625</v>
      </c>
      <c r="T79" s="2">
        <v>3</v>
      </c>
      <c r="U79" s="2"/>
      <c r="V79" s="101"/>
    </row>
    <row r="80" spans="1:22" ht="12.75">
      <c r="A80" s="100">
        <v>5</v>
      </c>
      <c r="B80" s="116">
        <v>2</v>
      </c>
      <c r="C80" s="2" t="s">
        <v>44</v>
      </c>
      <c r="D80" s="2" t="s">
        <v>65</v>
      </c>
      <c r="E80" s="2">
        <v>82.5</v>
      </c>
      <c r="F80" s="2" t="s">
        <v>242</v>
      </c>
      <c r="G80" s="2" t="s">
        <v>104</v>
      </c>
      <c r="H80" s="2" t="s">
        <v>76</v>
      </c>
      <c r="I80" s="2" t="s">
        <v>68</v>
      </c>
      <c r="J80" s="27">
        <v>31097</v>
      </c>
      <c r="K80" s="24" t="s">
        <v>69</v>
      </c>
      <c r="L80" s="1">
        <v>77.5</v>
      </c>
      <c r="M80" s="14">
        <v>0.6473</v>
      </c>
      <c r="N80" s="2">
        <v>125</v>
      </c>
      <c r="O80" s="2">
        <v>130</v>
      </c>
      <c r="P80" s="2">
        <v>135</v>
      </c>
      <c r="Q80" s="2"/>
      <c r="R80" s="2">
        <v>135</v>
      </c>
      <c r="S80" s="14">
        <f t="shared" si="6"/>
        <v>87.3855</v>
      </c>
      <c r="T80" s="2"/>
      <c r="U80" s="2" t="s">
        <v>384</v>
      </c>
      <c r="V80" s="101">
        <v>5</v>
      </c>
    </row>
    <row r="81" spans="1:22" ht="12.75">
      <c r="A81" s="100">
        <v>12</v>
      </c>
      <c r="B81" s="116">
        <v>1</v>
      </c>
      <c r="C81" s="2" t="s">
        <v>44</v>
      </c>
      <c r="D81" s="2" t="s">
        <v>65</v>
      </c>
      <c r="E81" s="2">
        <v>90</v>
      </c>
      <c r="F81" s="2" t="s">
        <v>196</v>
      </c>
      <c r="G81" s="2" t="s">
        <v>172</v>
      </c>
      <c r="H81" s="2" t="s">
        <v>76</v>
      </c>
      <c r="I81" s="2" t="s">
        <v>68</v>
      </c>
      <c r="J81" s="27">
        <v>37562</v>
      </c>
      <c r="K81" s="24" t="s">
        <v>92</v>
      </c>
      <c r="L81" s="1">
        <v>89.75</v>
      </c>
      <c r="M81" s="14">
        <v>0.6623</v>
      </c>
      <c r="N81" s="2">
        <v>110</v>
      </c>
      <c r="O81" s="2">
        <v>122.5</v>
      </c>
      <c r="P81" s="2">
        <v>127.5</v>
      </c>
      <c r="Q81" s="2"/>
      <c r="R81" s="2">
        <v>127.5</v>
      </c>
      <c r="S81" s="14">
        <f t="shared" si="6"/>
        <v>84.44325</v>
      </c>
      <c r="T81" s="2">
        <v>1</v>
      </c>
      <c r="U81" s="2"/>
      <c r="V81" s="101"/>
    </row>
    <row r="82" spans="1:22" ht="12.75">
      <c r="A82" s="100">
        <v>12</v>
      </c>
      <c r="B82" s="116">
        <v>1</v>
      </c>
      <c r="C82" s="2" t="s">
        <v>44</v>
      </c>
      <c r="D82" s="2" t="s">
        <v>65</v>
      </c>
      <c r="E82" s="2">
        <v>90</v>
      </c>
      <c r="F82" s="2" t="s">
        <v>175</v>
      </c>
      <c r="G82" s="2" t="s">
        <v>75</v>
      </c>
      <c r="H82" s="2" t="s">
        <v>76</v>
      </c>
      <c r="I82" s="2" t="s">
        <v>68</v>
      </c>
      <c r="J82" s="27">
        <v>34945</v>
      </c>
      <c r="K82" s="24" t="s">
        <v>109</v>
      </c>
      <c r="L82" s="1">
        <v>83.8</v>
      </c>
      <c r="M82" s="14">
        <v>0.6127</v>
      </c>
      <c r="N82" s="2">
        <v>100</v>
      </c>
      <c r="O82" s="2">
        <v>115</v>
      </c>
      <c r="P82" s="2">
        <v>125</v>
      </c>
      <c r="Q82" s="2"/>
      <c r="R82" s="2">
        <v>125</v>
      </c>
      <c r="S82" s="14">
        <f t="shared" si="6"/>
        <v>76.5875</v>
      </c>
      <c r="T82" s="2"/>
      <c r="U82" s="2" t="s">
        <v>375</v>
      </c>
      <c r="V82" s="101">
        <v>12</v>
      </c>
    </row>
    <row r="83" spans="1:22" ht="12.75">
      <c r="A83" s="100">
        <v>12</v>
      </c>
      <c r="B83" s="116">
        <v>1</v>
      </c>
      <c r="C83" s="2" t="s">
        <v>44</v>
      </c>
      <c r="D83" s="2" t="s">
        <v>65</v>
      </c>
      <c r="E83" s="2">
        <v>90</v>
      </c>
      <c r="F83" s="2" t="s">
        <v>340</v>
      </c>
      <c r="G83" s="2" t="s">
        <v>75</v>
      </c>
      <c r="H83" s="2" t="s">
        <v>76</v>
      </c>
      <c r="I83" s="2" t="s">
        <v>68</v>
      </c>
      <c r="J83" s="27">
        <v>34487</v>
      </c>
      <c r="K83" s="24" t="s">
        <v>69</v>
      </c>
      <c r="L83" s="1">
        <v>83.1</v>
      </c>
      <c r="M83" s="14">
        <v>0.6162</v>
      </c>
      <c r="N83" s="2">
        <v>180</v>
      </c>
      <c r="O83" s="2">
        <v>182.5</v>
      </c>
      <c r="P83" s="2" t="s">
        <v>339</v>
      </c>
      <c r="Q83" s="2"/>
      <c r="R83" s="2">
        <v>182.5</v>
      </c>
      <c r="S83" s="14">
        <f t="shared" si="6"/>
        <v>112.45649999999999</v>
      </c>
      <c r="T83" s="2"/>
      <c r="U83" s="2"/>
      <c r="V83" s="101"/>
    </row>
    <row r="84" spans="1:22" ht="12.75">
      <c r="A84" s="100">
        <v>5</v>
      </c>
      <c r="B84" s="116">
        <v>2</v>
      </c>
      <c r="C84" s="2" t="s">
        <v>44</v>
      </c>
      <c r="D84" s="2" t="s">
        <v>65</v>
      </c>
      <c r="E84" s="2">
        <v>90</v>
      </c>
      <c r="F84" s="2" t="s">
        <v>230</v>
      </c>
      <c r="G84" s="2" t="s">
        <v>67</v>
      </c>
      <c r="H84" s="2" t="s">
        <v>67</v>
      </c>
      <c r="I84" s="2" t="s">
        <v>68</v>
      </c>
      <c r="J84" s="27">
        <v>25692</v>
      </c>
      <c r="K84" s="24" t="s">
        <v>69</v>
      </c>
      <c r="L84" s="1">
        <v>87</v>
      </c>
      <c r="M84" s="14">
        <v>0.6677</v>
      </c>
      <c r="N84" s="82">
        <v>175</v>
      </c>
      <c r="O84" s="2">
        <v>175</v>
      </c>
      <c r="P84" s="2" t="s">
        <v>339</v>
      </c>
      <c r="Q84" s="2"/>
      <c r="R84" s="2">
        <v>175</v>
      </c>
      <c r="S84" s="14">
        <f t="shared" si="6"/>
        <v>116.8475</v>
      </c>
      <c r="T84" s="2"/>
      <c r="U84" s="2" t="s">
        <v>385</v>
      </c>
      <c r="V84" s="101">
        <v>5</v>
      </c>
    </row>
    <row r="85" spans="1:22" ht="12.75">
      <c r="A85" s="100">
        <v>12</v>
      </c>
      <c r="B85" s="116">
        <v>1</v>
      </c>
      <c r="C85" s="2" t="s">
        <v>44</v>
      </c>
      <c r="D85" s="2" t="s">
        <v>65</v>
      </c>
      <c r="E85" s="2">
        <v>90</v>
      </c>
      <c r="F85" s="2" t="s">
        <v>230</v>
      </c>
      <c r="G85" s="2" t="s">
        <v>67</v>
      </c>
      <c r="H85" s="2" t="s">
        <v>67</v>
      </c>
      <c r="I85" s="2" t="s">
        <v>68</v>
      </c>
      <c r="J85" s="27">
        <v>25692</v>
      </c>
      <c r="K85" s="24" t="s">
        <v>138</v>
      </c>
      <c r="L85" s="1">
        <v>87</v>
      </c>
      <c r="M85" s="14">
        <v>0.6677</v>
      </c>
      <c r="N85" s="82">
        <v>175</v>
      </c>
      <c r="O85" s="2">
        <v>175</v>
      </c>
      <c r="P85" s="2" t="s">
        <v>339</v>
      </c>
      <c r="Q85" s="2"/>
      <c r="R85" s="2">
        <v>175</v>
      </c>
      <c r="S85" s="14">
        <f>R85*M85</f>
        <v>116.8475</v>
      </c>
      <c r="T85" s="2"/>
      <c r="U85" s="2" t="s">
        <v>385</v>
      </c>
      <c r="V85" s="101">
        <v>12</v>
      </c>
    </row>
    <row r="86" spans="1:22" ht="12.75">
      <c r="A86" s="100">
        <v>12</v>
      </c>
      <c r="B86" s="116">
        <v>1</v>
      </c>
      <c r="C86" s="2" t="s">
        <v>44</v>
      </c>
      <c r="D86" s="2" t="s">
        <v>65</v>
      </c>
      <c r="E86" s="2">
        <v>100</v>
      </c>
      <c r="F86" s="2" t="s">
        <v>342</v>
      </c>
      <c r="G86" s="2" t="s">
        <v>151</v>
      </c>
      <c r="H86" s="2" t="s">
        <v>76</v>
      </c>
      <c r="I86" s="2" t="s">
        <v>68</v>
      </c>
      <c r="J86" s="27">
        <v>34779</v>
      </c>
      <c r="K86" s="24" t="s">
        <v>109</v>
      </c>
      <c r="L86" s="1">
        <v>98.2</v>
      </c>
      <c r="M86" s="14">
        <v>0.5586</v>
      </c>
      <c r="N86" s="2">
        <v>175</v>
      </c>
      <c r="O86" s="2">
        <v>180</v>
      </c>
      <c r="P86" s="2">
        <v>185</v>
      </c>
      <c r="Q86" s="2"/>
      <c r="R86" s="2">
        <v>185</v>
      </c>
      <c r="S86" s="14">
        <f aca="true" t="shared" si="7" ref="S86:S94">R86*M86</f>
        <v>103.341</v>
      </c>
      <c r="T86" s="2"/>
      <c r="U86" s="2" t="s">
        <v>228</v>
      </c>
      <c r="V86" s="101">
        <v>12</v>
      </c>
    </row>
    <row r="87" spans="1:22" ht="12.75">
      <c r="A87" s="100">
        <v>12</v>
      </c>
      <c r="B87" s="116">
        <v>1</v>
      </c>
      <c r="C87" s="2" t="s">
        <v>44</v>
      </c>
      <c r="D87" s="2" t="s">
        <v>65</v>
      </c>
      <c r="E87" s="2">
        <v>100</v>
      </c>
      <c r="F87" s="2" t="s">
        <v>174</v>
      </c>
      <c r="G87" s="2" t="s">
        <v>104</v>
      </c>
      <c r="H87" s="2" t="s">
        <v>76</v>
      </c>
      <c r="I87" s="2" t="s">
        <v>68</v>
      </c>
      <c r="J87" s="27">
        <v>28993</v>
      </c>
      <c r="K87" s="24" t="s">
        <v>69</v>
      </c>
      <c r="L87" s="1">
        <v>99.15</v>
      </c>
      <c r="M87" s="14">
        <v>0.556</v>
      </c>
      <c r="N87" s="2">
        <v>200</v>
      </c>
      <c r="O87" s="2">
        <v>215</v>
      </c>
      <c r="P87" s="2" t="s">
        <v>339</v>
      </c>
      <c r="Q87" s="2"/>
      <c r="R87" s="2">
        <v>215</v>
      </c>
      <c r="S87" s="14">
        <f t="shared" si="7"/>
        <v>119.54</v>
      </c>
      <c r="T87" s="2">
        <v>2</v>
      </c>
      <c r="U87" s="2"/>
      <c r="V87" s="101"/>
    </row>
    <row r="88" spans="1:22" ht="12.75">
      <c r="A88" s="100">
        <v>0</v>
      </c>
      <c r="B88" s="116" t="s">
        <v>338</v>
      </c>
      <c r="C88" s="2" t="s">
        <v>44</v>
      </c>
      <c r="D88" s="2" t="s">
        <v>65</v>
      </c>
      <c r="E88" s="2">
        <v>100</v>
      </c>
      <c r="F88" s="2" t="s">
        <v>341</v>
      </c>
      <c r="G88" s="2" t="s">
        <v>114</v>
      </c>
      <c r="H88" s="2" t="s">
        <v>76</v>
      </c>
      <c r="I88" s="2" t="s">
        <v>68</v>
      </c>
      <c r="J88" s="27">
        <v>33415</v>
      </c>
      <c r="K88" s="24" t="s">
        <v>69</v>
      </c>
      <c r="L88" s="1">
        <v>95.7</v>
      </c>
      <c r="M88" s="14">
        <v>0.5657</v>
      </c>
      <c r="N88" s="82">
        <v>180</v>
      </c>
      <c r="O88" s="2" t="s">
        <v>339</v>
      </c>
      <c r="P88" s="82" t="s">
        <v>339</v>
      </c>
      <c r="Q88" s="2"/>
      <c r="R88" s="2">
        <v>0</v>
      </c>
      <c r="S88" s="14">
        <f t="shared" si="7"/>
        <v>0</v>
      </c>
      <c r="T88" s="2"/>
      <c r="U88" s="2"/>
      <c r="V88" s="101"/>
    </row>
    <row r="89" spans="1:22" ht="12.75">
      <c r="A89" s="100">
        <v>12</v>
      </c>
      <c r="B89" s="116">
        <v>1</v>
      </c>
      <c r="C89" s="2" t="s">
        <v>44</v>
      </c>
      <c r="D89" s="2" t="s">
        <v>65</v>
      </c>
      <c r="E89" s="2">
        <v>100</v>
      </c>
      <c r="F89" s="2" t="s">
        <v>137</v>
      </c>
      <c r="G89" s="2" t="s">
        <v>104</v>
      </c>
      <c r="H89" s="2" t="s">
        <v>67</v>
      </c>
      <c r="I89" s="2" t="s">
        <v>68</v>
      </c>
      <c r="J89" s="27">
        <v>25604</v>
      </c>
      <c r="K89" s="2" t="s">
        <v>138</v>
      </c>
      <c r="L89" s="1">
        <v>99.4</v>
      </c>
      <c r="M89" s="14">
        <v>0.6138</v>
      </c>
      <c r="N89" s="82">
        <v>140</v>
      </c>
      <c r="O89" s="2">
        <v>140</v>
      </c>
      <c r="P89" s="2">
        <v>150</v>
      </c>
      <c r="Q89" s="2"/>
      <c r="R89" s="2">
        <v>150</v>
      </c>
      <c r="S89" s="14">
        <f>R89*M89</f>
        <v>92.07000000000001</v>
      </c>
      <c r="T89" s="2"/>
      <c r="U89" s="2"/>
      <c r="V89" s="101"/>
    </row>
    <row r="90" spans="1:22" ht="12.75">
      <c r="A90" s="100">
        <v>12</v>
      </c>
      <c r="B90" s="116">
        <v>1</v>
      </c>
      <c r="C90" s="2" t="s">
        <v>44</v>
      </c>
      <c r="D90" s="2" t="s">
        <v>65</v>
      </c>
      <c r="E90" s="2">
        <v>110</v>
      </c>
      <c r="F90" s="2" t="s">
        <v>110</v>
      </c>
      <c r="G90" s="2" t="s">
        <v>67</v>
      </c>
      <c r="H90" s="2" t="s">
        <v>67</v>
      </c>
      <c r="I90" s="2" t="s">
        <v>68</v>
      </c>
      <c r="J90" s="27">
        <v>34050</v>
      </c>
      <c r="K90" s="24" t="s">
        <v>69</v>
      </c>
      <c r="L90" s="1">
        <v>108.15</v>
      </c>
      <c r="M90" s="14">
        <v>0.5388</v>
      </c>
      <c r="N90" s="2">
        <v>195</v>
      </c>
      <c r="O90" s="2">
        <v>200</v>
      </c>
      <c r="P90" s="2">
        <v>210</v>
      </c>
      <c r="Q90" s="2"/>
      <c r="R90" s="2">
        <v>210</v>
      </c>
      <c r="S90" s="14">
        <f t="shared" si="7"/>
        <v>113.14799999999998</v>
      </c>
      <c r="T90" s="2"/>
      <c r="U90" s="2"/>
      <c r="V90" s="101"/>
    </row>
    <row r="91" spans="1:22" ht="12.75">
      <c r="A91" s="100">
        <v>12</v>
      </c>
      <c r="B91" s="116">
        <v>1</v>
      </c>
      <c r="C91" s="2" t="s">
        <v>44</v>
      </c>
      <c r="D91" s="2" t="s">
        <v>65</v>
      </c>
      <c r="E91" s="2">
        <v>125</v>
      </c>
      <c r="F91" s="2" t="s">
        <v>234</v>
      </c>
      <c r="G91" s="2" t="s">
        <v>235</v>
      </c>
      <c r="H91" s="2" t="s">
        <v>76</v>
      </c>
      <c r="I91" s="2" t="s">
        <v>68</v>
      </c>
      <c r="J91" s="27">
        <v>31052</v>
      </c>
      <c r="K91" s="24" t="s">
        <v>69</v>
      </c>
      <c r="L91" s="1">
        <v>116.8</v>
      </c>
      <c r="M91" s="14">
        <v>0.5298</v>
      </c>
      <c r="N91" s="2">
        <v>190</v>
      </c>
      <c r="O91" s="2">
        <v>200</v>
      </c>
      <c r="P91" s="82">
        <v>205</v>
      </c>
      <c r="Q91" s="2"/>
      <c r="R91" s="2">
        <v>200</v>
      </c>
      <c r="S91" s="14">
        <f t="shared" si="7"/>
        <v>105.96000000000001</v>
      </c>
      <c r="T91" s="2"/>
      <c r="U91" s="2"/>
      <c r="V91" s="101"/>
    </row>
    <row r="92" spans="1:33" ht="12.75">
      <c r="A92" s="100">
        <v>12</v>
      </c>
      <c r="B92" s="116">
        <v>1</v>
      </c>
      <c r="C92" s="2" t="s">
        <v>44</v>
      </c>
      <c r="D92" s="2" t="s">
        <v>65</v>
      </c>
      <c r="E92" s="2">
        <v>140</v>
      </c>
      <c r="F92" s="2" t="s">
        <v>228</v>
      </c>
      <c r="G92" s="2" t="s">
        <v>151</v>
      </c>
      <c r="H92" s="2" t="s">
        <v>76</v>
      </c>
      <c r="I92" s="2" t="s">
        <v>68</v>
      </c>
      <c r="J92" s="27">
        <v>34186</v>
      </c>
      <c r="K92" s="24" t="s">
        <v>69</v>
      </c>
      <c r="L92" s="1">
        <v>133.95</v>
      </c>
      <c r="M92" s="14">
        <v>0.5103</v>
      </c>
      <c r="N92" s="2">
        <v>210</v>
      </c>
      <c r="O92" s="2">
        <v>217.5</v>
      </c>
      <c r="P92" s="2">
        <v>220</v>
      </c>
      <c r="Q92" s="2"/>
      <c r="R92" s="2">
        <v>220</v>
      </c>
      <c r="S92" s="14">
        <f t="shared" si="7"/>
        <v>112.26599999999999</v>
      </c>
      <c r="T92" s="2"/>
      <c r="U92" s="2" t="s">
        <v>129</v>
      </c>
      <c r="V92" s="101">
        <v>12</v>
      </c>
      <c r="W92" s="12"/>
      <c r="X92" s="10"/>
      <c r="Y92" s="12"/>
      <c r="AA92" s="3"/>
      <c r="AD92" s="10"/>
      <c r="AE92" s="12"/>
      <c r="AF92" s="10"/>
      <c r="AG92" s="12"/>
    </row>
    <row r="93" spans="1:22" ht="12.75">
      <c r="A93" s="100">
        <v>5</v>
      </c>
      <c r="B93" s="116">
        <v>2</v>
      </c>
      <c r="C93" s="2" t="s">
        <v>44</v>
      </c>
      <c r="D93" s="2" t="s">
        <v>65</v>
      </c>
      <c r="E93" s="2">
        <v>140</v>
      </c>
      <c r="F93" s="2" t="s">
        <v>229</v>
      </c>
      <c r="G93" s="2" t="s">
        <v>104</v>
      </c>
      <c r="H93" s="2" t="s">
        <v>76</v>
      </c>
      <c r="I93" s="2" t="s">
        <v>68</v>
      </c>
      <c r="J93" s="27">
        <v>32056</v>
      </c>
      <c r="K93" s="24" t="s">
        <v>69</v>
      </c>
      <c r="L93" s="1">
        <v>128.8</v>
      </c>
      <c r="M93" s="14">
        <v>0.5164</v>
      </c>
      <c r="N93" s="2">
        <v>180</v>
      </c>
      <c r="O93" s="2">
        <v>190</v>
      </c>
      <c r="P93" s="82">
        <v>200</v>
      </c>
      <c r="Q93" s="2"/>
      <c r="R93" s="2">
        <v>190</v>
      </c>
      <c r="S93" s="14">
        <f t="shared" si="7"/>
        <v>98.116</v>
      </c>
      <c r="T93" s="2"/>
      <c r="U93" s="2"/>
      <c r="V93" s="101"/>
    </row>
    <row r="94" spans="1:22" ht="12.75">
      <c r="A94" s="100">
        <v>12</v>
      </c>
      <c r="B94" s="116">
        <v>1</v>
      </c>
      <c r="C94" s="2" t="s">
        <v>44</v>
      </c>
      <c r="D94" s="2" t="s">
        <v>65</v>
      </c>
      <c r="E94" s="2" t="s">
        <v>239</v>
      </c>
      <c r="F94" s="2" t="s">
        <v>240</v>
      </c>
      <c r="G94" s="2" t="s">
        <v>241</v>
      </c>
      <c r="H94" s="2" t="s">
        <v>241</v>
      </c>
      <c r="I94" s="2" t="s">
        <v>68</v>
      </c>
      <c r="J94" s="27">
        <v>27976</v>
      </c>
      <c r="K94" s="24" t="s">
        <v>69</v>
      </c>
      <c r="L94" s="1">
        <v>155.6</v>
      </c>
      <c r="M94" s="14">
        <v>0.5451</v>
      </c>
      <c r="N94" s="2">
        <v>230</v>
      </c>
      <c r="O94" s="2">
        <v>245</v>
      </c>
      <c r="P94" s="2">
        <v>250</v>
      </c>
      <c r="Q94" s="2"/>
      <c r="R94" s="2">
        <v>250</v>
      </c>
      <c r="S94" s="14">
        <f t="shared" si="7"/>
        <v>136.275</v>
      </c>
      <c r="T94" s="2">
        <v>1</v>
      </c>
      <c r="U94" s="2"/>
      <c r="V94" s="101"/>
    </row>
    <row r="95" spans="1:22" ht="12.75">
      <c r="A95" s="102"/>
      <c r="B95" s="116"/>
      <c r="C95" s="2"/>
      <c r="D95" s="2"/>
      <c r="E95" s="2"/>
      <c r="F95" s="13" t="s">
        <v>386</v>
      </c>
      <c r="G95" s="51"/>
      <c r="H95" s="2"/>
      <c r="I95" s="2"/>
      <c r="J95" s="27"/>
      <c r="K95" s="24"/>
      <c r="L95" s="1"/>
      <c r="M95" s="14"/>
      <c r="N95" s="2"/>
      <c r="O95" s="37"/>
      <c r="P95" s="37"/>
      <c r="Q95" s="2"/>
      <c r="R95" s="2"/>
      <c r="S95" s="14"/>
      <c r="T95" s="2"/>
      <c r="U95" s="2"/>
      <c r="V95" s="101"/>
    </row>
    <row r="96" spans="1:22" ht="12.75">
      <c r="A96" s="102"/>
      <c r="B96" s="116"/>
      <c r="C96" s="2"/>
      <c r="D96" s="2"/>
      <c r="E96" s="2"/>
      <c r="F96" s="35" t="s">
        <v>42</v>
      </c>
      <c r="G96" s="51"/>
      <c r="H96" s="2"/>
      <c r="I96" s="2"/>
      <c r="J96" s="27"/>
      <c r="K96" s="24"/>
      <c r="L96" s="1"/>
      <c r="M96" s="14"/>
      <c r="N96" s="2"/>
      <c r="O96" s="37"/>
      <c r="P96" s="37"/>
      <c r="Q96" s="2"/>
      <c r="R96" s="2"/>
      <c r="S96" s="14"/>
      <c r="T96" s="2"/>
      <c r="U96" s="2"/>
      <c r="V96" s="101"/>
    </row>
    <row r="97" spans="1:23" ht="12" customHeight="1">
      <c r="A97" s="100">
        <v>12</v>
      </c>
      <c r="B97" s="116">
        <v>1</v>
      </c>
      <c r="C97" s="2" t="s">
        <v>44</v>
      </c>
      <c r="D97" s="2" t="s">
        <v>105</v>
      </c>
      <c r="E97" s="2">
        <v>67.5</v>
      </c>
      <c r="F97" s="2" t="s">
        <v>106</v>
      </c>
      <c r="G97" s="2" t="s">
        <v>104</v>
      </c>
      <c r="H97" s="2" t="s">
        <v>76</v>
      </c>
      <c r="I97" s="2" t="s">
        <v>68</v>
      </c>
      <c r="J97" s="27">
        <v>27234</v>
      </c>
      <c r="K97" s="24" t="s">
        <v>107</v>
      </c>
      <c r="L97" s="1">
        <v>63.7</v>
      </c>
      <c r="M97" s="14">
        <v>0.7896</v>
      </c>
      <c r="N97" s="2">
        <v>115</v>
      </c>
      <c r="O97" s="2">
        <v>122.5</v>
      </c>
      <c r="P97" s="82">
        <v>130</v>
      </c>
      <c r="Q97" s="2"/>
      <c r="R97" s="2">
        <v>122.5</v>
      </c>
      <c r="S97" s="14">
        <f>R97*M97</f>
        <v>96.726</v>
      </c>
      <c r="T97" s="2"/>
      <c r="U97" s="2" t="s">
        <v>387</v>
      </c>
      <c r="V97" s="101">
        <v>12</v>
      </c>
      <c r="W97" s="7">
        <v>2</v>
      </c>
    </row>
    <row r="98" spans="1:22" ht="12.75">
      <c r="A98" s="100"/>
      <c r="B98" s="116"/>
      <c r="C98" s="2"/>
      <c r="D98" s="2"/>
      <c r="E98" s="2"/>
      <c r="F98" s="95" t="s">
        <v>43</v>
      </c>
      <c r="G98" s="2"/>
      <c r="H98" s="2"/>
      <c r="I98" s="2"/>
      <c r="J98" s="27"/>
      <c r="K98" s="24"/>
      <c r="L98" s="1"/>
      <c r="M98" s="14"/>
      <c r="N98" s="2"/>
      <c r="O98" s="2"/>
      <c r="P98" s="80"/>
      <c r="Q98" s="2"/>
      <c r="R98" s="2"/>
      <c r="S98" s="14"/>
      <c r="T98" s="2"/>
      <c r="U98" s="2"/>
      <c r="V98" s="101"/>
    </row>
    <row r="99" spans="1:23" ht="12.75">
      <c r="A99" s="100">
        <v>12</v>
      </c>
      <c r="B99" s="116">
        <v>1</v>
      </c>
      <c r="C99" s="2" t="s">
        <v>44</v>
      </c>
      <c r="D99" s="2" t="s">
        <v>105</v>
      </c>
      <c r="E99" s="2">
        <v>82.5</v>
      </c>
      <c r="F99" s="2" t="s">
        <v>323</v>
      </c>
      <c r="G99" s="2" t="s">
        <v>104</v>
      </c>
      <c r="H99" s="2" t="s">
        <v>76</v>
      </c>
      <c r="I99" s="2" t="s">
        <v>68</v>
      </c>
      <c r="J99" s="27">
        <v>33055</v>
      </c>
      <c r="K99" s="24" t="s">
        <v>69</v>
      </c>
      <c r="L99" s="1">
        <v>75.3</v>
      </c>
      <c r="M99" s="14">
        <v>0.6624</v>
      </c>
      <c r="N99" s="2">
        <v>200</v>
      </c>
      <c r="O99" s="2">
        <v>220</v>
      </c>
      <c r="P99" s="82">
        <v>250</v>
      </c>
      <c r="Q99" s="2"/>
      <c r="R99" s="2">
        <v>220</v>
      </c>
      <c r="S99" s="14">
        <f aca="true" t="shared" si="8" ref="S99:S104">R99*M99</f>
        <v>145.728</v>
      </c>
      <c r="T99" s="2"/>
      <c r="U99" s="2" t="s">
        <v>324</v>
      </c>
      <c r="V99" s="101">
        <v>12</v>
      </c>
      <c r="W99" s="7">
        <v>3</v>
      </c>
    </row>
    <row r="100" spans="1:23" ht="12.75">
      <c r="A100" s="100">
        <v>12</v>
      </c>
      <c r="B100" s="116">
        <v>1</v>
      </c>
      <c r="C100" s="2" t="s">
        <v>44</v>
      </c>
      <c r="D100" s="2" t="s">
        <v>105</v>
      </c>
      <c r="E100" s="2">
        <v>100</v>
      </c>
      <c r="F100" s="2" t="s">
        <v>341</v>
      </c>
      <c r="G100" s="2" t="s">
        <v>104</v>
      </c>
      <c r="H100" s="2" t="s">
        <v>76</v>
      </c>
      <c r="I100" s="2" t="s">
        <v>68</v>
      </c>
      <c r="J100" s="27">
        <v>33415</v>
      </c>
      <c r="K100" s="24" t="s">
        <v>69</v>
      </c>
      <c r="L100" s="1">
        <v>95.7</v>
      </c>
      <c r="M100" s="14">
        <v>0.5657</v>
      </c>
      <c r="N100" s="2">
        <v>300</v>
      </c>
      <c r="O100" s="2">
        <v>320</v>
      </c>
      <c r="P100" s="82">
        <v>340</v>
      </c>
      <c r="Q100" s="2"/>
      <c r="R100" s="2">
        <v>320</v>
      </c>
      <c r="S100" s="14">
        <f t="shared" si="8"/>
        <v>181.024</v>
      </c>
      <c r="T100" s="2"/>
      <c r="U100" s="2"/>
      <c r="V100" s="101"/>
      <c r="W100" s="7">
        <v>2</v>
      </c>
    </row>
    <row r="101" spans="1:23" ht="12.75">
      <c r="A101" s="100">
        <v>12</v>
      </c>
      <c r="B101" s="116">
        <v>1</v>
      </c>
      <c r="C101" s="2" t="s">
        <v>44</v>
      </c>
      <c r="D101" s="2" t="s">
        <v>105</v>
      </c>
      <c r="E101" s="2">
        <v>100</v>
      </c>
      <c r="F101" s="2" t="s">
        <v>147</v>
      </c>
      <c r="G101" s="2" t="s">
        <v>136</v>
      </c>
      <c r="H101" s="2" t="s">
        <v>136</v>
      </c>
      <c r="I101" s="2" t="s">
        <v>68</v>
      </c>
      <c r="J101" s="27">
        <v>29801</v>
      </c>
      <c r="K101" s="24" t="s">
        <v>69</v>
      </c>
      <c r="L101" s="1">
        <v>92.8</v>
      </c>
      <c r="M101" s="14">
        <v>0.5751</v>
      </c>
      <c r="N101" s="2">
        <v>210</v>
      </c>
      <c r="O101" s="2">
        <v>230</v>
      </c>
      <c r="P101" s="2">
        <v>250</v>
      </c>
      <c r="Q101" s="2"/>
      <c r="R101" s="2">
        <v>250</v>
      </c>
      <c r="S101" s="14">
        <f t="shared" si="8"/>
        <v>143.77499999999998</v>
      </c>
      <c r="T101" s="2"/>
      <c r="U101" s="2" t="s">
        <v>148</v>
      </c>
      <c r="V101" s="101">
        <v>12</v>
      </c>
      <c r="W101" s="7">
        <v>3</v>
      </c>
    </row>
    <row r="102" spans="1:23" ht="12.75">
      <c r="A102" s="100">
        <v>12</v>
      </c>
      <c r="B102" s="116">
        <v>1</v>
      </c>
      <c r="C102" s="2" t="s">
        <v>44</v>
      </c>
      <c r="D102" s="2" t="s">
        <v>105</v>
      </c>
      <c r="E102" s="2">
        <v>110</v>
      </c>
      <c r="F102" s="2" t="s">
        <v>232</v>
      </c>
      <c r="G102" s="2" t="s">
        <v>75</v>
      </c>
      <c r="H102" s="2" t="s">
        <v>76</v>
      </c>
      <c r="I102" s="2" t="s">
        <v>68</v>
      </c>
      <c r="J102" s="27">
        <v>27165</v>
      </c>
      <c r="K102" s="24" t="s">
        <v>107</v>
      </c>
      <c r="L102" s="1">
        <v>103.8</v>
      </c>
      <c r="M102" s="14">
        <v>0.5628</v>
      </c>
      <c r="N102" s="2">
        <v>220</v>
      </c>
      <c r="O102" s="2">
        <v>280</v>
      </c>
      <c r="P102" s="82">
        <v>300</v>
      </c>
      <c r="Q102" s="2"/>
      <c r="R102" s="2">
        <v>280</v>
      </c>
      <c r="S102" s="14">
        <f t="shared" si="8"/>
        <v>157.584</v>
      </c>
      <c r="T102" s="2"/>
      <c r="U102" s="2" t="s">
        <v>233</v>
      </c>
      <c r="V102" s="101">
        <v>12</v>
      </c>
      <c r="W102" s="7">
        <v>2</v>
      </c>
    </row>
    <row r="103" spans="1:23" ht="12.75">
      <c r="A103" s="100">
        <v>12</v>
      </c>
      <c r="B103" s="116">
        <v>1</v>
      </c>
      <c r="C103" s="2" t="s">
        <v>44</v>
      </c>
      <c r="D103" s="2" t="s">
        <v>105</v>
      </c>
      <c r="E103" s="2">
        <v>125</v>
      </c>
      <c r="F103" s="2" t="s">
        <v>129</v>
      </c>
      <c r="G103" s="2" t="s">
        <v>104</v>
      </c>
      <c r="H103" s="2" t="s">
        <v>76</v>
      </c>
      <c r="I103" s="2" t="s">
        <v>68</v>
      </c>
      <c r="J103" s="27">
        <v>32600</v>
      </c>
      <c r="K103" s="24" t="s">
        <v>69</v>
      </c>
      <c r="L103" s="1">
        <v>112.75</v>
      </c>
      <c r="M103" s="14">
        <v>0.5334</v>
      </c>
      <c r="N103" s="2">
        <v>220</v>
      </c>
      <c r="O103" s="82">
        <v>260</v>
      </c>
      <c r="P103" s="82">
        <v>260</v>
      </c>
      <c r="Q103" s="2"/>
      <c r="R103" s="2">
        <v>220</v>
      </c>
      <c r="S103" s="14">
        <f t="shared" si="8"/>
        <v>117.348</v>
      </c>
      <c r="T103" s="2"/>
      <c r="U103" s="2" t="s">
        <v>126</v>
      </c>
      <c r="V103" s="101">
        <v>12</v>
      </c>
      <c r="W103" s="7">
        <v>3</v>
      </c>
    </row>
    <row r="104" spans="1:23" ht="13.5" thickBot="1">
      <c r="A104" s="103">
        <v>12</v>
      </c>
      <c r="B104" s="201">
        <v>1</v>
      </c>
      <c r="C104" s="104" t="s">
        <v>44</v>
      </c>
      <c r="D104" s="104" t="s">
        <v>105</v>
      </c>
      <c r="E104" s="104">
        <v>140</v>
      </c>
      <c r="F104" s="104" t="s">
        <v>229</v>
      </c>
      <c r="G104" s="104" t="s">
        <v>104</v>
      </c>
      <c r="H104" s="104" t="s">
        <v>76</v>
      </c>
      <c r="I104" s="104" t="s">
        <v>68</v>
      </c>
      <c r="J104" s="105">
        <v>32056</v>
      </c>
      <c r="K104" s="106" t="s">
        <v>69</v>
      </c>
      <c r="L104" s="107">
        <v>128.8</v>
      </c>
      <c r="M104" s="108">
        <v>0.5164</v>
      </c>
      <c r="N104" s="104">
        <v>260</v>
      </c>
      <c r="O104" s="202">
        <v>320</v>
      </c>
      <c r="P104" s="104">
        <v>320</v>
      </c>
      <c r="Q104" s="104"/>
      <c r="R104" s="104">
        <v>320</v>
      </c>
      <c r="S104" s="108">
        <f t="shared" si="8"/>
        <v>165.248</v>
      </c>
      <c r="T104" s="104"/>
      <c r="U104" s="104" t="s">
        <v>126</v>
      </c>
      <c r="V104" s="113">
        <v>12</v>
      </c>
      <c r="W104" s="7">
        <v>3</v>
      </c>
    </row>
    <row r="107" spans="1:33" ht="12.75">
      <c r="A107" s="165" t="s">
        <v>429</v>
      </c>
      <c r="F107" s="165" t="s">
        <v>431</v>
      </c>
      <c r="J107" s="8"/>
      <c r="K107" s="12"/>
      <c r="L107" s="7"/>
      <c r="M107" s="3"/>
      <c r="N107" s="3"/>
      <c r="P107" s="10"/>
      <c r="Q107" s="22"/>
      <c r="S107" s="7"/>
      <c r="V107" s="10"/>
      <c r="W107" s="22"/>
      <c r="X107" s="10"/>
      <c r="Y107" s="12"/>
      <c r="AA107" s="3"/>
      <c r="AD107" s="10"/>
      <c r="AE107" s="22"/>
      <c r="AF107" s="10"/>
      <c r="AG107" s="12"/>
    </row>
    <row r="108" spans="1:33" ht="12.75">
      <c r="A108" s="165" t="s">
        <v>430</v>
      </c>
      <c r="F108" s="165" t="s">
        <v>432</v>
      </c>
      <c r="J108" s="8"/>
      <c r="K108" s="12"/>
      <c r="L108" s="7"/>
      <c r="M108" s="3"/>
      <c r="N108" s="3"/>
      <c r="P108" s="10"/>
      <c r="Q108" s="22"/>
      <c r="S108" s="7"/>
      <c r="V108" s="10"/>
      <c r="W108" s="22"/>
      <c r="X108" s="10"/>
      <c r="Y108" s="12"/>
      <c r="AA108" s="3"/>
      <c r="AD108" s="10"/>
      <c r="AE108" s="22"/>
      <c r="AF108" s="10"/>
      <c r="AG108" s="12"/>
    </row>
    <row r="109" spans="1:33" ht="12.75">
      <c r="A109" s="165" t="s">
        <v>433</v>
      </c>
      <c r="F109" s="165" t="s">
        <v>434</v>
      </c>
      <c r="J109" s="8"/>
      <c r="K109" s="12"/>
      <c r="L109" s="7"/>
      <c r="M109" s="3"/>
      <c r="N109" s="3"/>
      <c r="P109" s="10"/>
      <c r="Q109" s="22"/>
      <c r="S109" s="7"/>
      <c r="V109" s="10"/>
      <c r="W109" s="22"/>
      <c r="X109" s="10"/>
      <c r="Y109" s="12"/>
      <c r="AA109" s="3"/>
      <c r="AD109" s="10"/>
      <c r="AE109" s="22"/>
      <c r="AF109" s="10"/>
      <c r="AG109" s="12"/>
    </row>
    <row r="110" spans="1:33" ht="12.75">
      <c r="A110" s="165" t="s">
        <v>435</v>
      </c>
      <c r="F110" s="165" t="s">
        <v>436</v>
      </c>
      <c r="J110" s="8"/>
      <c r="K110" s="12"/>
      <c r="L110" s="7"/>
      <c r="M110" s="3"/>
      <c r="N110" s="3"/>
      <c r="P110" s="10"/>
      <c r="Q110" s="22"/>
      <c r="S110" s="7"/>
      <c r="V110" s="10"/>
      <c r="W110" s="22"/>
      <c r="X110" s="10"/>
      <c r="Y110" s="12"/>
      <c r="AA110" s="3"/>
      <c r="AD110" s="10"/>
      <c r="AE110" s="22"/>
      <c r="AF110" s="10"/>
      <c r="AG110" s="12"/>
    </row>
    <row r="111" spans="1:33" ht="12.75">
      <c r="A111" s="165" t="s">
        <v>437</v>
      </c>
      <c r="F111" s="165" t="s">
        <v>438</v>
      </c>
      <c r="J111" s="8"/>
      <c r="K111" s="12"/>
      <c r="L111" s="7"/>
      <c r="M111" s="3"/>
      <c r="N111" s="3"/>
      <c r="P111" s="10"/>
      <c r="Q111" s="22"/>
      <c r="S111" s="7"/>
      <c r="V111" s="10"/>
      <c r="W111" s="22"/>
      <c r="X111" s="10"/>
      <c r="Y111" s="12"/>
      <c r="AA111" s="3"/>
      <c r="AD111" s="10"/>
      <c r="AE111" s="22"/>
      <c r="AF111" s="10"/>
      <c r="AG111" s="12"/>
    </row>
    <row r="112" spans="1:33" ht="12.75">
      <c r="A112" s="165" t="s">
        <v>439</v>
      </c>
      <c r="F112" s="165" t="s">
        <v>440</v>
      </c>
      <c r="J112" s="8"/>
      <c r="K112" s="12"/>
      <c r="L112" s="7"/>
      <c r="M112" s="3"/>
      <c r="N112" s="3"/>
      <c r="P112" s="10"/>
      <c r="Q112" s="22"/>
      <c r="S112" s="7"/>
      <c r="V112" s="10"/>
      <c r="W112" s="22"/>
      <c r="X112" s="10"/>
      <c r="Y112" s="12"/>
      <c r="AA112" s="3"/>
      <c r="AD112" s="10"/>
      <c r="AE112" s="22"/>
      <c r="AF112" s="10"/>
      <c r="AG112" s="12"/>
    </row>
    <row r="113" spans="1:33" ht="12.75">
      <c r="A113" s="165" t="s">
        <v>442</v>
      </c>
      <c r="F113" s="165" t="s">
        <v>441</v>
      </c>
      <c r="J113" s="8"/>
      <c r="K113" s="12"/>
      <c r="L113" s="7"/>
      <c r="M113" s="3"/>
      <c r="N113" s="3"/>
      <c r="P113" s="10"/>
      <c r="Q113" s="22"/>
      <c r="S113" s="7"/>
      <c r="V113" s="10"/>
      <c r="W113" s="22"/>
      <c r="X113" s="10"/>
      <c r="Y113" s="12"/>
      <c r="AA113" s="3"/>
      <c r="AD113" s="10"/>
      <c r="AE113" s="22"/>
      <c r="AF113" s="10"/>
      <c r="AG113" s="12"/>
    </row>
    <row r="114" spans="1:33" ht="12.75">
      <c r="A114" s="165" t="s">
        <v>443</v>
      </c>
      <c r="F114" s="165" t="s">
        <v>447</v>
      </c>
      <c r="J114" s="8"/>
      <c r="K114" s="12"/>
      <c r="L114" s="7"/>
      <c r="M114" s="3"/>
      <c r="N114" s="3"/>
      <c r="P114" s="10"/>
      <c r="Q114" s="22"/>
      <c r="S114" s="7"/>
      <c r="V114" s="10"/>
      <c r="W114" s="22"/>
      <c r="X114" s="10"/>
      <c r="Y114" s="12"/>
      <c r="AA114" s="3"/>
      <c r="AD114" s="10"/>
      <c r="AE114" s="22"/>
      <c r="AF114" s="10"/>
      <c r="AG114" s="12"/>
    </row>
    <row r="115" spans="1:33" ht="12.75">
      <c r="A115" s="165" t="s">
        <v>444</v>
      </c>
      <c r="F115" s="165" t="s">
        <v>445</v>
      </c>
      <c r="J115" s="8"/>
      <c r="K115" s="12"/>
      <c r="L115" s="7"/>
      <c r="M115" s="3"/>
      <c r="N115" s="3"/>
      <c r="P115" s="10"/>
      <c r="Q115" s="22"/>
      <c r="S115" s="7"/>
      <c r="V115" s="10"/>
      <c r="W115" s="22"/>
      <c r="X115" s="10"/>
      <c r="Y115" s="12"/>
      <c r="AA115" s="3"/>
      <c r="AD115" s="10"/>
      <c r="AE115" s="22"/>
      <c r="AF115" s="10"/>
      <c r="AG115" s="12"/>
    </row>
    <row r="116" spans="1:33" ht="12.75">
      <c r="A116" s="165" t="s">
        <v>446</v>
      </c>
      <c r="F116" s="165" t="s">
        <v>448</v>
      </c>
      <c r="J116" s="8"/>
      <c r="K116" s="12"/>
      <c r="L116" s="7"/>
      <c r="M116" s="3"/>
      <c r="N116" s="3"/>
      <c r="P116" s="10"/>
      <c r="Q116" s="22"/>
      <c r="S116" s="7"/>
      <c r="V116" s="10"/>
      <c r="W116" s="22"/>
      <c r="X116" s="10"/>
      <c r="Y116" s="12"/>
      <c r="AA116" s="3"/>
      <c r="AD116" s="10"/>
      <c r="AE116" s="22"/>
      <c r="AF116" s="10"/>
      <c r="AG116" s="12"/>
    </row>
  </sheetData>
  <sheetProtection/>
  <mergeCells count="17">
    <mergeCell ref="A4:A5"/>
    <mergeCell ref="U4:U5"/>
    <mergeCell ref="V4:V5"/>
    <mergeCell ref="G4:G5"/>
    <mergeCell ref="H4:H5"/>
    <mergeCell ref="I4:I5"/>
    <mergeCell ref="J4:J5"/>
    <mergeCell ref="K4:K5"/>
    <mergeCell ref="L4:L5"/>
    <mergeCell ref="M4:M5"/>
    <mergeCell ref="N4:S4"/>
    <mergeCell ref="T4:T5"/>
    <mergeCell ref="F4:F5"/>
    <mergeCell ref="B4:B5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9.125" style="7" customWidth="1"/>
    <col min="2" max="2" width="6.00390625" style="7" bestFit="1" customWidth="1"/>
    <col min="3" max="3" width="7.75390625" style="7" customWidth="1"/>
    <col min="4" max="4" width="8.875" style="7" bestFit="1" customWidth="1"/>
    <col min="5" max="5" width="5.75390625" style="7" customWidth="1"/>
    <col min="6" max="6" width="20.75390625" style="7" customWidth="1"/>
    <col min="7" max="7" width="24.375" style="7" bestFit="1" customWidth="1"/>
    <col min="8" max="8" width="21.375" style="7" bestFit="1" customWidth="1"/>
    <col min="9" max="9" width="7.25390625" style="7" bestFit="1" customWidth="1"/>
    <col min="10" max="10" width="13.25390625" style="8" bestFit="1" customWidth="1"/>
    <col min="11" max="11" width="18.625" style="22" bestFit="1" customWidth="1"/>
    <col min="12" max="12" width="6.75390625" style="8" bestFit="1" customWidth="1"/>
    <col min="13" max="13" width="4.125" style="3" bestFit="1" customWidth="1"/>
    <col min="14" max="14" width="5.25390625" style="7" bestFit="1" customWidth="1"/>
    <col min="15" max="15" width="7.125" style="10" bestFit="1" customWidth="1"/>
    <col min="16" max="16" width="11.25390625" style="22" customWidth="1"/>
    <col min="17" max="17" width="14.625" style="22" bestFit="1" customWidth="1"/>
    <col min="18" max="18" width="7.625" style="10" customWidth="1"/>
    <col min="19" max="19" width="12.00390625" style="12" customWidth="1"/>
    <col min="20" max="20" width="14.625" style="7" bestFit="1" customWidth="1"/>
    <col min="21" max="21" width="6.75390625" style="12" bestFit="1" customWidth="1"/>
    <col min="22" max="22" width="21.375" style="7" bestFit="1" customWidth="1"/>
    <col min="23" max="23" width="8.875" style="7" bestFit="1" customWidth="1"/>
    <col min="24" max="24" width="5.00390625" style="7" bestFit="1" customWidth="1"/>
    <col min="25" max="16384" width="9.125" style="7" customWidth="1"/>
  </cols>
  <sheetData>
    <row r="1" spans="2:26" ht="20.25">
      <c r="B1" s="52" t="s">
        <v>45</v>
      </c>
      <c r="C1" s="4"/>
      <c r="D1" s="4"/>
      <c r="E1" s="4"/>
      <c r="F1" s="4"/>
      <c r="G1" s="6"/>
      <c r="I1" s="5"/>
      <c r="J1" s="36"/>
      <c r="K1" s="4"/>
      <c r="L1" s="15"/>
      <c r="M1" s="4"/>
      <c r="N1" s="4"/>
      <c r="O1" s="6"/>
      <c r="P1" s="4"/>
      <c r="Q1" s="10"/>
      <c r="R1" s="12"/>
      <c r="S1" s="7"/>
      <c r="T1" s="3"/>
      <c r="U1" s="7"/>
      <c r="W1" s="10"/>
      <c r="X1" s="22"/>
      <c r="Y1" s="10"/>
      <c r="Z1" s="12"/>
    </row>
    <row r="2" spans="2:25" ht="20.25">
      <c r="B2" s="39" t="s">
        <v>270</v>
      </c>
      <c r="C2" s="4"/>
      <c r="D2" s="4"/>
      <c r="E2" s="4"/>
      <c r="F2" s="6"/>
      <c r="H2" s="5"/>
      <c r="I2" s="36"/>
      <c r="J2" s="4"/>
      <c r="K2" s="15"/>
      <c r="L2" s="15"/>
      <c r="M2" s="4"/>
      <c r="N2" s="6"/>
      <c r="O2" s="4"/>
      <c r="P2" s="4"/>
      <c r="Q2" s="12"/>
      <c r="R2" s="7"/>
      <c r="S2" s="3"/>
      <c r="U2" s="7"/>
      <c r="V2" s="10"/>
      <c r="W2" s="22"/>
      <c r="X2" s="10"/>
      <c r="Y2" s="12"/>
    </row>
    <row r="3" spans="1:16" ht="21" thickBot="1">
      <c r="A3" s="53"/>
      <c r="C3" s="17"/>
      <c r="D3" s="4"/>
      <c r="E3" s="4"/>
      <c r="F3" s="4"/>
      <c r="G3" s="4"/>
      <c r="H3" s="6"/>
      <c r="J3" s="5"/>
      <c r="K3" s="7"/>
      <c r="L3" s="5"/>
      <c r="M3" s="15"/>
      <c r="N3" s="4"/>
      <c r="O3" s="4"/>
      <c r="P3" s="6"/>
    </row>
    <row r="4" spans="1:21" ht="12.75">
      <c r="A4" s="230" t="s">
        <v>352</v>
      </c>
      <c r="B4" s="213" t="s">
        <v>8</v>
      </c>
      <c r="C4" s="222" t="s">
        <v>21</v>
      </c>
      <c r="D4" s="222" t="s">
        <v>22</v>
      </c>
      <c r="E4" s="213" t="s">
        <v>2</v>
      </c>
      <c r="F4" s="213" t="s">
        <v>3</v>
      </c>
      <c r="G4" s="213" t="s">
        <v>19</v>
      </c>
      <c r="H4" s="213" t="s">
        <v>10</v>
      </c>
      <c r="I4" s="222" t="s">
        <v>11</v>
      </c>
      <c r="J4" s="222" t="s">
        <v>7</v>
      </c>
      <c r="K4" s="222" t="s">
        <v>4</v>
      </c>
      <c r="L4" s="234" t="s">
        <v>1</v>
      </c>
      <c r="M4" s="236" t="s">
        <v>31</v>
      </c>
      <c r="N4" s="237"/>
      <c r="O4" s="237"/>
      <c r="P4" s="238"/>
      <c r="Q4" s="232" t="s">
        <v>23</v>
      </c>
      <c r="R4" s="218" t="s">
        <v>351</v>
      </c>
      <c r="S4" s="7"/>
      <c r="U4" s="7"/>
    </row>
    <row r="5" spans="1:21" ht="13.5" thickBot="1">
      <c r="A5" s="231"/>
      <c r="B5" s="214"/>
      <c r="C5" s="223"/>
      <c r="D5" s="223"/>
      <c r="E5" s="214"/>
      <c r="F5" s="214"/>
      <c r="G5" s="214"/>
      <c r="H5" s="214"/>
      <c r="I5" s="223"/>
      <c r="J5" s="223"/>
      <c r="K5" s="223"/>
      <c r="L5" s="235"/>
      <c r="M5" s="19" t="s">
        <v>1</v>
      </c>
      <c r="N5" s="20" t="s">
        <v>26</v>
      </c>
      <c r="O5" s="19" t="s">
        <v>27</v>
      </c>
      <c r="P5" s="21" t="s">
        <v>365</v>
      </c>
      <c r="Q5" s="233"/>
      <c r="R5" s="219"/>
      <c r="S5" s="7"/>
      <c r="U5" s="7"/>
    </row>
    <row r="6" spans="1:21" ht="12.75" customHeight="1">
      <c r="A6" s="102"/>
      <c r="B6" s="94"/>
      <c r="C6" s="94"/>
      <c r="D6" s="94"/>
      <c r="E6" s="94"/>
      <c r="F6" s="96" t="s">
        <v>363</v>
      </c>
      <c r="G6" s="96"/>
      <c r="H6" s="94"/>
      <c r="I6" s="94"/>
      <c r="J6" s="97"/>
      <c r="K6" s="94"/>
      <c r="L6" s="98"/>
      <c r="M6" s="94"/>
      <c r="N6" s="94"/>
      <c r="O6" s="96"/>
      <c r="P6" s="99"/>
      <c r="Q6" s="94"/>
      <c r="R6" s="114"/>
      <c r="S6" s="7"/>
      <c r="U6" s="7"/>
    </row>
    <row r="7" spans="1:21" ht="12.75">
      <c r="A7" s="100">
        <v>12</v>
      </c>
      <c r="B7" s="2">
        <v>1</v>
      </c>
      <c r="C7" s="2" t="s">
        <v>269</v>
      </c>
      <c r="D7" s="2" t="s">
        <v>65</v>
      </c>
      <c r="E7" s="2">
        <v>125</v>
      </c>
      <c r="F7" s="2" t="s">
        <v>184</v>
      </c>
      <c r="G7" s="2" t="s">
        <v>104</v>
      </c>
      <c r="H7" s="2" t="s">
        <v>76</v>
      </c>
      <c r="I7" s="2" t="s">
        <v>68</v>
      </c>
      <c r="J7" s="33">
        <v>30102</v>
      </c>
      <c r="K7" s="2" t="s">
        <v>69</v>
      </c>
      <c r="L7" s="1">
        <v>122</v>
      </c>
      <c r="M7" s="2">
        <v>100</v>
      </c>
      <c r="N7" s="2">
        <v>49</v>
      </c>
      <c r="O7" s="13">
        <f>N7*M7</f>
        <v>4900</v>
      </c>
      <c r="P7" s="14">
        <f>O7/L7</f>
        <v>40.16393442622951</v>
      </c>
      <c r="Q7" s="2"/>
      <c r="R7" s="101"/>
      <c r="S7" s="7"/>
      <c r="U7" s="7"/>
    </row>
    <row r="8" spans="1:21" ht="12.75" customHeight="1">
      <c r="A8" s="100"/>
      <c r="B8" s="2"/>
      <c r="C8" s="2"/>
      <c r="D8" s="2"/>
      <c r="E8" s="2"/>
      <c r="F8" s="13" t="s">
        <v>364</v>
      </c>
      <c r="G8" s="13"/>
      <c r="H8" s="2"/>
      <c r="I8" s="2"/>
      <c r="J8" s="27"/>
      <c r="K8" s="2"/>
      <c r="L8" s="1"/>
      <c r="M8" s="2"/>
      <c r="N8" s="2"/>
      <c r="O8" s="13"/>
      <c r="P8" s="14"/>
      <c r="Q8" s="2"/>
      <c r="R8" s="101"/>
      <c r="S8" s="7"/>
      <c r="U8" s="7"/>
    </row>
    <row r="9" spans="1:21" ht="12.75">
      <c r="A9" s="100">
        <v>12</v>
      </c>
      <c r="B9" s="2">
        <v>1</v>
      </c>
      <c r="C9" s="2" t="s">
        <v>44</v>
      </c>
      <c r="D9" s="2" t="s">
        <v>65</v>
      </c>
      <c r="E9" s="2">
        <v>100</v>
      </c>
      <c r="F9" s="2" t="s">
        <v>337</v>
      </c>
      <c r="G9" s="2" t="s">
        <v>104</v>
      </c>
      <c r="H9" s="2" t="s">
        <v>76</v>
      </c>
      <c r="I9" s="2" t="s">
        <v>68</v>
      </c>
      <c r="J9" s="33">
        <v>29143</v>
      </c>
      <c r="K9" s="2" t="s">
        <v>69</v>
      </c>
      <c r="L9" s="1">
        <v>97.65</v>
      </c>
      <c r="M9" s="2">
        <v>100</v>
      </c>
      <c r="N9" s="2">
        <v>48</v>
      </c>
      <c r="O9" s="13">
        <f>N9*M9</f>
        <v>4800</v>
      </c>
      <c r="P9" s="14">
        <f>O9/L9</f>
        <v>49.155145929339476</v>
      </c>
      <c r="Q9" s="2"/>
      <c r="R9" s="101"/>
      <c r="S9" s="7"/>
      <c r="U9" s="7"/>
    </row>
    <row r="10" spans="1:21" ht="13.5" thickBot="1">
      <c r="A10" s="103">
        <v>5</v>
      </c>
      <c r="B10" s="104">
        <v>2</v>
      </c>
      <c r="C10" s="104" t="s">
        <v>44</v>
      </c>
      <c r="D10" s="104" t="s">
        <v>65</v>
      </c>
      <c r="E10" s="104">
        <v>82.5</v>
      </c>
      <c r="F10" s="104" t="s">
        <v>112</v>
      </c>
      <c r="G10" s="104" t="s">
        <v>104</v>
      </c>
      <c r="H10" s="104" t="s">
        <v>76</v>
      </c>
      <c r="I10" s="104" t="s">
        <v>68</v>
      </c>
      <c r="J10" s="115">
        <v>31700</v>
      </c>
      <c r="K10" s="104" t="s">
        <v>69</v>
      </c>
      <c r="L10" s="107">
        <v>81.9</v>
      </c>
      <c r="M10" s="104">
        <v>100</v>
      </c>
      <c r="N10" s="104">
        <v>40</v>
      </c>
      <c r="O10" s="110">
        <f>N10*M10</f>
        <v>4000</v>
      </c>
      <c r="P10" s="108">
        <f>O10/L10</f>
        <v>48.84004884004884</v>
      </c>
      <c r="Q10" s="104"/>
      <c r="R10" s="113"/>
      <c r="S10" s="7"/>
      <c r="U10" s="7"/>
    </row>
    <row r="13" spans="1:33" ht="12.75">
      <c r="A13" s="165" t="s">
        <v>429</v>
      </c>
      <c r="F13" s="165" t="s">
        <v>431</v>
      </c>
      <c r="K13" s="12"/>
      <c r="L13" s="7"/>
      <c r="N13" s="3"/>
      <c r="O13" s="7"/>
      <c r="P13" s="10"/>
      <c r="R13" s="7"/>
      <c r="S13" s="7"/>
      <c r="U13" s="7"/>
      <c r="V13" s="10"/>
      <c r="W13" s="22"/>
      <c r="X13" s="10"/>
      <c r="Y13" s="12"/>
      <c r="AA13" s="3"/>
      <c r="AD13" s="10"/>
      <c r="AE13" s="22"/>
      <c r="AF13" s="10"/>
      <c r="AG13" s="12"/>
    </row>
    <row r="14" spans="1:33" ht="12.75">
      <c r="A14" s="165" t="s">
        <v>430</v>
      </c>
      <c r="F14" s="165" t="s">
        <v>432</v>
      </c>
      <c r="K14" s="12"/>
      <c r="L14" s="7"/>
      <c r="N14" s="3"/>
      <c r="O14" s="7"/>
      <c r="P14" s="10"/>
      <c r="R14" s="7"/>
      <c r="S14" s="7"/>
      <c r="U14" s="7"/>
      <c r="V14" s="10"/>
      <c r="W14" s="22"/>
      <c r="X14" s="10"/>
      <c r="Y14" s="12"/>
      <c r="AA14" s="3"/>
      <c r="AD14" s="10"/>
      <c r="AE14" s="22"/>
      <c r="AF14" s="10"/>
      <c r="AG14" s="12"/>
    </row>
    <row r="15" spans="1:33" ht="12.75">
      <c r="A15" s="165" t="s">
        <v>433</v>
      </c>
      <c r="F15" s="165" t="s">
        <v>434</v>
      </c>
      <c r="K15" s="12"/>
      <c r="L15" s="7"/>
      <c r="N15" s="3"/>
      <c r="O15" s="7"/>
      <c r="P15" s="10"/>
      <c r="R15" s="7"/>
      <c r="S15" s="7"/>
      <c r="U15" s="7"/>
      <c r="V15" s="10"/>
      <c r="W15" s="22"/>
      <c r="X15" s="10"/>
      <c r="Y15" s="12"/>
      <c r="AA15" s="3"/>
      <c r="AD15" s="10"/>
      <c r="AE15" s="22"/>
      <c r="AF15" s="10"/>
      <c r="AG15" s="12"/>
    </row>
    <row r="16" spans="1:33" ht="12.75">
      <c r="A16" s="165" t="s">
        <v>435</v>
      </c>
      <c r="F16" s="165" t="s">
        <v>436</v>
      </c>
      <c r="K16" s="12"/>
      <c r="L16" s="7"/>
      <c r="N16" s="3"/>
      <c r="O16" s="7"/>
      <c r="P16" s="10"/>
      <c r="R16" s="7"/>
      <c r="S16" s="7"/>
      <c r="U16" s="7"/>
      <c r="V16" s="10"/>
      <c r="W16" s="22"/>
      <c r="X16" s="10"/>
      <c r="Y16" s="12"/>
      <c r="AA16" s="3"/>
      <c r="AD16" s="10"/>
      <c r="AE16" s="22"/>
      <c r="AF16" s="10"/>
      <c r="AG16" s="12"/>
    </row>
    <row r="17" spans="1:33" ht="12.75">
      <c r="A17" s="165" t="s">
        <v>437</v>
      </c>
      <c r="F17" s="165" t="s">
        <v>438</v>
      </c>
      <c r="K17" s="12"/>
      <c r="L17" s="7"/>
      <c r="N17" s="3"/>
      <c r="O17" s="7"/>
      <c r="P17" s="10"/>
      <c r="R17" s="7"/>
      <c r="S17" s="7"/>
      <c r="U17" s="7"/>
      <c r="V17" s="10"/>
      <c r="W17" s="22"/>
      <c r="X17" s="10"/>
      <c r="Y17" s="12"/>
      <c r="AA17" s="3"/>
      <c r="AD17" s="10"/>
      <c r="AE17" s="22"/>
      <c r="AF17" s="10"/>
      <c r="AG17" s="12"/>
    </row>
    <row r="18" spans="1:33" ht="12.75">
      <c r="A18" s="165" t="s">
        <v>439</v>
      </c>
      <c r="F18" s="165" t="s">
        <v>440</v>
      </c>
      <c r="K18" s="12"/>
      <c r="L18" s="7"/>
      <c r="N18" s="3"/>
      <c r="O18" s="7"/>
      <c r="P18" s="10"/>
      <c r="R18" s="7"/>
      <c r="S18" s="7"/>
      <c r="U18" s="7"/>
      <c r="V18" s="10"/>
      <c r="W18" s="22"/>
      <c r="X18" s="10"/>
      <c r="Y18" s="12"/>
      <c r="AA18" s="3"/>
      <c r="AD18" s="10"/>
      <c r="AE18" s="22"/>
      <c r="AF18" s="10"/>
      <c r="AG18" s="12"/>
    </row>
    <row r="19" spans="1:33" ht="12.75">
      <c r="A19" s="165" t="s">
        <v>442</v>
      </c>
      <c r="F19" s="165" t="s">
        <v>441</v>
      </c>
      <c r="K19" s="12"/>
      <c r="L19" s="7"/>
      <c r="N19" s="3"/>
      <c r="O19" s="7"/>
      <c r="P19" s="10"/>
      <c r="R19" s="7"/>
      <c r="S19" s="7"/>
      <c r="U19" s="7"/>
      <c r="V19" s="10"/>
      <c r="W19" s="22"/>
      <c r="X19" s="10"/>
      <c r="Y19" s="12"/>
      <c r="AA19" s="3"/>
      <c r="AD19" s="10"/>
      <c r="AE19" s="22"/>
      <c r="AF19" s="10"/>
      <c r="AG19" s="12"/>
    </row>
    <row r="20" spans="1:33" ht="12.75">
      <c r="A20" s="165" t="s">
        <v>443</v>
      </c>
      <c r="F20" s="165" t="s">
        <v>447</v>
      </c>
      <c r="K20" s="12"/>
      <c r="L20" s="7"/>
      <c r="N20" s="3"/>
      <c r="O20" s="7"/>
      <c r="P20" s="10"/>
      <c r="R20" s="7"/>
      <c r="S20" s="7"/>
      <c r="U20" s="7"/>
      <c r="V20" s="10"/>
      <c r="W20" s="22"/>
      <c r="X20" s="10"/>
      <c r="Y20" s="12"/>
      <c r="AA20" s="3"/>
      <c r="AD20" s="10"/>
      <c r="AE20" s="22"/>
      <c r="AF20" s="10"/>
      <c r="AG20" s="12"/>
    </row>
    <row r="21" spans="1:33" ht="12.75">
      <c r="A21" s="165" t="s">
        <v>444</v>
      </c>
      <c r="F21" s="165" t="s">
        <v>445</v>
      </c>
      <c r="K21" s="12"/>
      <c r="L21" s="7"/>
      <c r="N21" s="3"/>
      <c r="O21" s="7"/>
      <c r="P21" s="10"/>
      <c r="R21" s="7"/>
      <c r="S21" s="7"/>
      <c r="U21" s="7"/>
      <c r="V21" s="10"/>
      <c r="W21" s="22"/>
      <c r="X21" s="10"/>
      <c r="Y21" s="12"/>
      <c r="AA21" s="3"/>
      <c r="AD21" s="10"/>
      <c r="AE21" s="22"/>
      <c r="AF21" s="10"/>
      <c r="AG21" s="12"/>
    </row>
    <row r="22" spans="1:33" ht="12.75">
      <c r="A22" s="165" t="s">
        <v>446</v>
      </c>
      <c r="F22" s="165" t="s">
        <v>448</v>
      </c>
      <c r="K22" s="12"/>
      <c r="L22" s="7"/>
      <c r="N22" s="3"/>
      <c r="O22" s="7"/>
      <c r="P22" s="10"/>
      <c r="R22" s="7"/>
      <c r="S22" s="7"/>
      <c r="U22" s="7"/>
      <c r="V22" s="10"/>
      <c r="W22" s="22"/>
      <c r="X22" s="10"/>
      <c r="Y22" s="12"/>
      <c r="AA22" s="3"/>
      <c r="AD22" s="10"/>
      <c r="AE22" s="22"/>
      <c r="AF22" s="10"/>
      <c r="AG22" s="12"/>
    </row>
  </sheetData>
  <sheetProtection/>
  <mergeCells count="15">
    <mergeCell ref="A4:A5"/>
    <mergeCell ref="Q4:Q5"/>
    <mergeCell ref="J4:J5"/>
    <mergeCell ref="K4:K5"/>
    <mergeCell ref="L4:L5"/>
    <mergeCell ref="M4:P4"/>
    <mergeCell ref="R4:R5"/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8.00390625" style="7" customWidth="1"/>
    <col min="2" max="2" width="6.125" style="7" customWidth="1"/>
    <col min="3" max="3" width="5.00390625" style="7" bestFit="1" customWidth="1"/>
    <col min="4" max="4" width="8.875" style="7" bestFit="1" customWidth="1"/>
    <col min="5" max="5" width="5.00390625" style="7" bestFit="1" customWidth="1"/>
    <col min="6" max="6" width="22.25390625" style="7" bestFit="1" customWidth="1"/>
    <col min="7" max="7" width="21.125" style="7" customWidth="1"/>
    <col min="8" max="8" width="22.00390625" style="7" customWidth="1"/>
    <col min="9" max="9" width="10.25390625" style="7" customWidth="1"/>
    <col min="10" max="10" width="11.25390625" style="48" customWidth="1"/>
    <col min="11" max="11" width="13.875" style="12" customWidth="1"/>
    <col min="12" max="12" width="8.125" style="7" customWidth="1"/>
    <col min="13" max="13" width="8.00390625" style="3" customWidth="1"/>
    <col min="14" max="14" width="5.25390625" style="3" customWidth="1"/>
    <col min="15" max="15" width="4.00390625" style="7" customWidth="1"/>
    <col min="16" max="16" width="4.625" style="10" customWidth="1"/>
    <col min="17" max="17" width="1.75390625" style="22" customWidth="1"/>
    <col min="18" max="18" width="6.875" style="58" customWidth="1"/>
    <col min="19" max="19" width="8.75390625" style="7" customWidth="1"/>
    <col min="20" max="20" width="4.875" style="7" customWidth="1"/>
    <col min="21" max="21" width="5.00390625" style="7" customWidth="1"/>
    <col min="22" max="22" width="4.75390625" style="10" customWidth="1"/>
    <col min="23" max="23" width="1.875" style="22" customWidth="1"/>
    <col min="24" max="24" width="7.25390625" style="10" customWidth="1"/>
    <col min="25" max="25" width="9.125" style="12" customWidth="1"/>
    <col min="26" max="26" width="6.125" style="58" bestFit="1" customWidth="1"/>
    <col min="27" max="27" width="8.625" style="7" bestFit="1" customWidth="1"/>
    <col min="28" max="28" width="11.00390625" style="7" customWidth="1"/>
    <col min="29" max="29" width="18.25390625" style="7" bestFit="1" customWidth="1"/>
    <col min="30" max="16384" width="9.125" style="7" customWidth="1"/>
  </cols>
  <sheetData>
    <row r="1" spans="2:27" ht="24.75" customHeight="1">
      <c r="B1" s="52" t="s">
        <v>45</v>
      </c>
      <c r="C1" s="4"/>
      <c r="D1" s="4"/>
      <c r="E1" s="4"/>
      <c r="F1" s="4"/>
      <c r="G1" s="6"/>
      <c r="I1" s="5"/>
      <c r="J1" s="36"/>
      <c r="K1" s="4"/>
      <c r="L1" s="15"/>
      <c r="M1" s="4"/>
      <c r="N1" s="4"/>
      <c r="O1" s="6"/>
      <c r="P1" s="4"/>
      <c r="Q1" s="4"/>
      <c r="S1" s="12"/>
      <c r="U1" s="3"/>
      <c r="V1" s="7"/>
      <c r="W1" s="7"/>
      <c r="Y1" s="22"/>
      <c r="AA1" s="12"/>
    </row>
    <row r="2" spans="2:26" ht="20.25">
      <c r="B2" s="39" t="s">
        <v>51</v>
      </c>
      <c r="C2" s="4"/>
      <c r="D2" s="4"/>
      <c r="E2" s="4"/>
      <c r="F2" s="6"/>
      <c r="H2" s="5"/>
      <c r="I2" s="36"/>
      <c r="J2" s="4"/>
      <c r="K2" s="15"/>
      <c r="L2" s="15"/>
      <c r="M2" s="4"/>
      <c r="N2" s="6"/>
      <c r="O2" s="4"/>
      <c r="P2" s="4"/>
      <c r="Q2" s="4"/>
      <c r="R2" s="59"/>
      <c r="T2" s="3"/>
      <c r="V2" s="7"/>
      <c r="W2" s="10"/>
      <c r="X2" s="22"/>
      <c r="Y2" s="10"/>
      <c r="Z2" s="59"/>
    </row>
    <row r="3" spans="1:22" ht="21" thickBot="1">
      <c r="A3" s="53"/>
      <c r="B3" s="53"/>
      <c r="C3" s="54"/>
      <c r="D3" s="55"/>
      <c r="E3" s="55"/>
      <c r="F3" s="4"/>
      <c r="G3" s="4"/>
      <c r="H3" s="6"/>
      <c r="J3" s="47"/>
      <c r="K3" s="36"/>
      <c r="L3" s="4"/>
      <c r="M3" s="15"/>
      <c r="N3" s="15"/>
      <c r="O3" s="4"/>
      <c r="P3" s="4"/>
      <c r="Q3" s="6"/>
      <c r="R3" s="60"/>
      <c r="S3" s="4"/>
      <c r="V3" s="7"/>
    </row>
    <row r="4" spans="1:30" ht="12.75">
      <c r="A4" s="227" t="s">
        <v>352</v>
      </c>
      <c r="B4" s="213" t="s">
        <v>8</v>
      </c>
      <c r="C4" s="213" t="s">
        <v>21</v>
      </c>
      <c r="D4" s="213" t="s">
        <v>22</v>
      </c>
      <c r="E4" s="213" t="s">
        <v>2</v>
      </c>
      <c r="F4" s="213" t="s">
        <v>3</v>
      </c>
      <c r="G4" s="213" t="s">
        <v>19</v>
      </c>
      <c r="H4" s="213" t="s">
        <v>10</v>
      </c>
      <c r="I4" s="213" t="s">
        <v>11</v>
      </c>
      <c r="J4" s="239" t="s">
        <v>7</v>
      </c>
      <c r="K4" s="213" t="s">
        <v>4</v>
      </c>
      <c r="L4" s="220" t="s">
        <v>1</v>
      </c>
      <c r="M4" s="215" t="s">
        <v>0</v>
      </c>
      <c r="N4" s="217" t="s">
        <v>35</v>
      </c>
      <c r="O4" s="217"/>
      <c r="P4" s="217"/>
      <c r="Q4" s="217"/>
      <c r="R4" s="217"/>
      <c r="S4" s="217"/>
      <c r="T4" s="217" t="s">
        <v>36</v>
      </c>
      <c r="U4" s="217"/>
      <c r="V4" s="217"/>
      <c r="W4" s="217"/>
      <c r="X4" s="217"/>
      <c r="Y4" s="217"/>
      <c r="Z4" s="217" t="s">
        <v>15</v>
      </c>
      <c r="AA4" s="217"/>
      <c r="AB4" s="209" t="s">
        <v>9</v>
      </c>
      <c r="AC4" s="209" t="s">
        <v>23</v>
      </c>
      <c r="AD4" s="218" t="s">
        <v>351</v>
      </c>
    </row>
    <row r="5" spans="1:30" s="9" customFormat="1" ht="13.5" customHeight="1" thickBot="1">
      <c r="A5" s="228"/>
      <c r="B5" s="214"/>
      <c r="C5" s="214"/>
      <c r="D5" s="214"/>
      <c r="E5" s="214"/>
      <c r="F5" s="214"/>
      <c r="G5" s="214"/>
      <c r="H5" s="214"/>
      <c r="I5" s="214"/>
      <c r="J5" s="240"/>
      <c r="K5" s="214"/>
      <c r="L5" s="221"/>
      <c r="M5" s="216"/>
      <c r="N5" s="19">
        <v>1</v>
      </c>
      <c r="O5" s="20">
        <v>2</v>
      </c>
      <c r="P5" s="20">
        <v>3</v>
      </c>
      <c r="Q5" s="19">
        <v>4</v>
      </c>
      <c r="R5" s="62" t="s">
        <v>6</v>
      </c>
      <c r="S5" s="21" t="s">
        <v>0</v>
      </c>
      <c r="T5" s="19">
        <v>1</v>
      </c>
      <c r="U5" s="20">
        <v>2</v>
      </c>
      <c r="V5" s="19">
        <v>3</v>
      </c>
      <c r="W5" s="19">
        <v>4</v>
      </c>
      <c r="X5" s="19" t="s">
        <v>6</v>
      </c>
      <c r="Y5" s="21" t="s">
        <v>0</v>
      </c>
      <c r="Z5" s="62" t="s">
        <v>17</v>
      </c>
      <c r="AA5" s="21" t="s">
        <v>0</v>
      </c>
      <c r="AB5" s="210"/>
      <c r="AC5" s="210"/>
      <c r="AD5" s="219"/>
    </row>
    <row r="6" spans="1:30" s="9" customFormat="1" ht="13.5" customHeight="1">
      <c r="A6" s="203"/>
      <c r="B6" s="93"/>
      <c r="C6" s="93"/>
      <c r="D6" s="93"/>
      <c r="E6" s="93"/>
      <c r="F6" s="121" t="s">
        <v>388</v>
      </c>
      <c r="G6" s="86"/>
      <c r="H6" s="86"/>
      <c r="I6" s="86"/>
      <c r="J6" s="122"/>
      <c r="K6" s="86"/>
      <c r="L6" s="87"/>
      <c r="M6" s="92"/>
      <c r="N6" s="123"/>
      <c r="O6" s="124"/>
      <c r="P6" s="124"/>
      <c r="Q6" s="123"/>
      <c r="R6" s="79"/>
      <c r="S6" s="91"/>
      <c r="T6" s="123"/>
      <c r="U6" s="124"/>
      <c r="V6" s="123"/>
      <c r="W6" s="123"/>
      <c r="X6" s="123"/>
      <c r="Y6" s="91"/>
      <c r="Z6" s="79"/>
      <c r="AA6" s="91"/>
      <c r="AB6" s="125"/>
      <c r="AC6" s="125"/>
      <c r="AD6" s="187"/>
    </row>
    <row r="7" spans="1:30" s="9" customFormat="1" ht="13.5" customHeight="1">
      <c r="A7" s="204"/>
      <c r="B7" s="34"/>
      <c r="C7" s="34"/>
      <c r="D7" s="34"/>
      <c r="E7" s="34"/>
      <c r="F7" s="28" t="s">
        <v>43</v>
      </c>
      <c r="G7" s="85"/>
      <c r="H7" s="85"/>
      <c r="I7" s="85"/>
      <c r="J7" s="88"/>
      <c r="K7" s="85"/>
      <c r="L7" s="90"/>
      <c r="M7" s="89"/>
      <c r="N7" s="28"/>
      <c r="O7" s="29"/>
      <c r="P7" s="29"/>
      <c r="Q7" s="28"/>
      <c r="R7" s="61"/>
      <c r="S7" s="30"/>
      <c r="T7" s="28"/>
      <c r="U7" s="29"/>
      <c r="V7" s="28"/>
      <c r="W7" s="28"/>
      <c r="X7" s="28"/>
      <c r="Y7" s="30"/>
      <c r="Z7" s="61"/>
      <c r="AA7" s="30"/>
      <c r="AB7" s="119"/>
      <c r="AC7" s="119"/>
      <c r="AD7" s="189"/>
    </row>
    <row r="8" spans="1:30" ht="12.75">
      <c r="A8" s="100">
        <v>12</v>
      </c>
      <c r="B8" s="2">
        <v>1</v>
      </c>
      <c r="C8" s="2" t="s">
        <v>269</v>
      </c>
      <c r="D8" s="2" t="s">
        <v>65</v>
      </c>
      <c r="E8" s="2">
        <v>67.5</v>
      </c>
      <c r="F8" s="2" t="s">
        <v>249</v>
      </c>
      <c r="G8" s="2" t="s">
        <v>67</v>
      </c>
      <c r="H8" s="2" t="s">
        <v>67</v>
      </c>
      <c r="I8" s="2" t="s">
        <v>68</v>
      </c>
      <c r="J8" s="27">
        <v>33353</v>
      </c>
      <c r="K8" s="27" t="s">
        <v>69</v>
      </c>
      <c r="L8" s="1">
        <v>66.6</v>
      </c>
      <c r="M8" s="32">
        <v>0.7347</v>
      </c>
      <c r="N8" s="11">
        <v>82.5</v>
      </c>
      <c r="O8" s="2">
        <v>85</v>
      </c>
      <c r="P8" s="2">
        <v>87.5</v>
      </c>
      <c r="Q8" s="78"/>
      <c r="R8" s="51">
        <v>87.5</v>
      </c>
      <c r="S8" s="32">
        <f aca="true" t="shared" si="0" ref="S8:S13">R8*M8</f>
        <v>64.28625</v>
      </c>
      <c r="T8" s="2">
        <v>50</v>
      </c>
      <c r="U8" s="84">
        <v>52.5</v>
      </c>
      <c r="V8" s="57">
        <v>52.5</v>
      </c>
      <c r="W8" s="24"/>
      <c r="X8" s="13">
        <v>52.5</v>
      </c>
      <c r="Y8" s="14">
        <f aca="true" t="shared" si="1" ref="Y8:Y13">X8*M8</f>
        <v>38.57175</v>
      </c>
      <c r="Z8" s="51">
        <f aca="true" t="shared" si="2" ref="Z8:Z13">X8+R8</f>
        <v>140</v>
      </c>
      <c r="AA8" s="14">
        <f aca="true" t="shared" si="3" ref="AA8:AA13">Z8*M8</f>
        <v>102.858</v>
      </c>
      <c r="AB8" s="2"/>
      <c r="AC8" s="2"/>
      <c r="AD8" s="101"/>
    </row>
    <row r="9" spans="1:30" ht="12.75">
      <c r="A9" s="100">
        <v>12</v>
      </c>
      <c r="B9" s="2">
        <v>1</v>
      </c>
      <c r="C9" s="2" t="s">
        <v>269</v>
      </c>
      <c r="D9" s="2" t="s">
        <v>65</v>
      </c>
      <c r="E9" s="2">
        <v>90</v>
      </c>
      <c r="F9" s="2" t="s">
        <v>150</v>
      </c>
      <c r="G9" s="2" t="s">
        <v>151</v>
      </c>
      <c r="H9" s="2" t="s">
        <v>76</v>
      </c>
      <c r="I9" s="2" t="s">
        <v>68</v>
      </c>
      <c r="J9" s="27">
        <v>33783</v>
      </c>
      <c r="K9" s="27" t="s">
        <v>69</v>
      </c>
      <c r="L9" s="1">
        <v>88.4</v>
      </c>
      <c r="M9" s="32">
        <v>0.5918</v>
      </c>
      <c r="N9" s="84">
        <v>85</v>
      </c>
      <c r="O9" s="2">
        <v>90</v>
      </c>
      <c r="P9" s="84">
        <v>95</v>
      </c>
      <c r="Q9" s="78"/>
      <c r="R9" s="51">
        <v>90</v>
      </c>
      <c r="S9" s="32">
        <f t="shared" si="0"/>
        <v>53.262</v>
      </c>
      <c r="T9" s="2">
        <v>55</v>
      </c>
      <c r="U9" s="84">
        <v>62.5</v>
      </c>
      <c r="V9" s="57">
        <v>62.5</v>
      </c>
      <c r="W9" s="24"/>
      <c r="X9" s="13">
        <v>62.5</v>
      </c>
      <c r="Y9" s="14">
        <f t="shared" si="1"/>
        <v>36.9875</v>
      </c>
      <c r="Z9" s="51">
        <f t="shared" si="2"/>
        <v>152.5</v>
      </c>
      <c r="AA9" s="14">
        <f t="shared" si="3"/>
        <v>90.2495</v>
      </c>
      <c r="AB9" s="2"/>
      <c r="AC9" s="2" t="s">
        <v>152</v>
      </c>
      <c r="AD9" s="101">
        <v>12</v>
      </c>
    </row>
    <row r="10" spans="1:30" ht="12.75">
      <c r="A10" s="100">
        <v>12</v>
      </c>
      <c r="B10" s="2">
        <v>1</v>
      </c>
      <c r="C10" s="2" t="s">
        <v>269</v>
      </c>
      <c r="D10" s="2" t="s">
        <v>65</v>
      </c>
      <c r="E10" s="2">
        <v>75</v>
      </c>
      <c r="F10" s="2" t="s">
        <v>326</v>
      </c>
      <c r="G10" s="2" t="s">
        <v>136</v>
      </c>
      <c r="H10" s="2" t="s">
        <v>136</v>
      </c>
      <c r="I10" s="2" t="s">
        <v>68</v>
      </c>
      <c r="J10" s="27">
        <v>32757</v>
      </c>
      <c r="K10" s="27" t="s">
        <v>69</v>
      </c>
      <c r="L10" s="1">
        <v>74.25</v>
      </c>
      <c r="M10" s="32">
        <v>0.6694</v>
      </c>
      <c r="N10" s="11">
        <v>65</v>
      </c>
      <c r="O10" s="2">
        <v>72.5</v>
      </c>
      <c r="P10" s="2" t="s">
        <v>339</v>
      </c>
      <c r="Q10" s="78"/>
      <c r="R10" s="51">
        <v>72.5</v>
      </c>
      <c r="S10" s="32">
        <f>R10*M10</f>
        <v>48.5315</v>
      </c>
      <c r="T10" s="84">
        <v>50</v>
      </c>
      <c r="U10" s="2">
        <v>50</v>
      </c>
      <c r="V10" s="57" t="s">
        <v>339</v>
      </c>
      <c r="W10" s="24"/>
      <c r="X10" s="13">
        <v>50</v>
      </c>
      <c r="Y10" s="14">
        <f>X10*M10</f>
        <v>33.47</v>
      </c>
      <c r="Z10" s="51">
        <f>X10+R10</f>
        <v>122.5</v>
      </c>
      <c r="AA10" s="14">
        <f>Z10*M10</f>
        <v>82.0015</v>
      </c>
      <c r="AB10" s="2"/>
      <c r="AC10" s="2" t="s">
        <v>309</v>
      </c>
      <c r="AD10" s="101">
        <v>12</v>
      </c>
    </row>
    <row r="11" spans="1:30" s="9" customFormat="1" ht="13.5" customHeight="1">
      <c r="A11" s="204"/>
      <c r="B11" s="34"/>
      <c r="C11" s="34"/>
      <c r="D11" s="34"/>
      <c r="E11" s="34"/>
      <c r="F11" s="120" t="s">
        <v>390</v>
      </c>
      <c r="G11" s="85"/>
      <c r="H11" s="85"/>
      <c r="I11" s="85"/>
      <c r="J11" s="88"/>
      <c r="K11" s="85"/>
      <c r="L11" s="90"/>
      <c r="M11" s="89"/>
      <c r="N11" s="28"/>
      <c r="O11" s="29"/>
      <c r="P11" s="29"/>
      <c r="Q11" s="28"/>
      <c r="R11" s="61"/>
      <c r="S11" s="30"/>
      <c r="T11" s="28"/>
      <c r="U11" s="29"/>
      <c r="V11" s="28"/>
      <c r="W11" s="28"/>
      <c r="X11" s="28"/>
      <c r="Y11" s="30"/>
      <c r="Z11" s="61"/>
      <c r="AA11" s="30"/>
      <c r="AB11" s="119"/>
      <c r="AC11" s="119"/>
      <c r="AD11" s="189"/>
    </row>
    <row r="12" spans="1:30" s="9" customFormat="1" ht="13.5" customHeight="1">
      <c r="A12" s="204"/>
      <c r="B12" s="34"/>
      <c r="C12" s="34"/>
      <c r="D12" s="34"/>
      <c r="E12" s="34"/>
      <c r="F12" s="28" t="s">
        <v>43</v>
      </c>
      <c r="G12" s="85"/>
      <c r="H12" s="85"/>
      <c r="I12" s="85"/>
      <c r="J12" s="88"/>
      <c r="K12" s="85"/>
      <c r="L12" s="90"/>
      <c r="M12" s="89"/>
      <c r="N12" s="28"/>
      <c r="O12" s="29"/>
      <c r="P12" s="29"/>
      <c r="Q12" s="28"/>
      <c r="R12" s="61"/>
      <c r="S12" s="30"/>
      <c r="T12" s="28"/>
      <c r="U12" s="29"/>
      <c r="V12" s="28"/>
      <c r="W12" s="28"/>
      <c r="X12" s="28"/>
      <c r="Y12" s="30"/>
      <c r="Z12" s="61"/>
      <c r="AA12" s="30"/>
      <c r="AB12" s="119"/>
      <c r="AC12" s="119"/>
      <c r="AD12" s="189"/>
    </row>
    <row r="13" spans="1:30" ht="12.75">
      <c r="A13" s="100">
        <v>12</v>
      </c>
      <c r="B13" s="2">
        <v>1</v>
      </c>
      <c r="C13" s="2" t="s">
        <v>44</v>
      </c>
      <c r="D13" s="2" t="s">
        <v>65</v>
      </c>
      <c r="E13" s="2">
        <v>75</v>
      </c>
      <c r="F13" s="2" t="s">
        <v>307</v>
      </c>
      <c r="G13" s="2" t="s">
        <v>136</v>
      </c>
      <c r="H13" s="2" t="s">
        <v>136</v>
      </c>
      <c r="I13" s="2" t="s">
        <v>68</v>
      </c>
      <c r="J13" s="27">
        <v>31151</v>
      </c>
      <c r="K13" s="27" t="s">
        <v>69</v>
      </c>
      <c r="L13" s="1">
        <v>73.1</v>
      </c>
      <c r="M13" s="32">
        <v>0.6782</v>
      </c>
      <c r="N13" s="11">
        <v>65</v>
      </c>
      <c r="O13" s="84">
        <v>72.5</v>
      </c>
      <c r="P13" s="2">
        <v>72.5</v>
      </c>
      <c r="Q13" s="78"/>
      <c r="R13" s="51">
        <v>72.5</v>
      </c>
      <c r="S13" s="32">
        <f t="shared" si="0"/>
        <v>49.1695</v>
      </c>
      <c r="T13" s="84">
        <v>60</v>
      </c>
      <c r="U13" s="2">
        <v>60</v>
      </c>
      <c r="V13" s="57">
        <v>65</v>
      </c>
      <c r="W13" s="24"/>
      <c r="X13" s="13">
        <v>65</v>
      </c>
      <c r="Y13" s="14">
        <f t="shared" si="1"/>
        <v>44.083</v>
      </c>
      <c r="Z13" s="51">
        <f t="shared" si="2"/>
        <v>137.5</v>
      </c>
      <c r="AA13" s="14">
        <f t="shared" si="3"/>
        <v>93.2525</v>
      </c>
      <c r="AB13" s="2"/>
      <c r="AC13" s="2" t="s">
        <v>309</v>
      </c>
      <c r="AD13" s="101">
        <v>12</v>
      </c>
    </row>
    <row r="14" spans="1:30" ht="12.75">
      <c r="A14" s="100"/>
      <c r="B14" s="2"/>
      <c r="C14" s="2"/>
      <c r="D14" s="2"/>
      <c r="E14" s="2"/>
      <c r="F14" s="51" t="s">
        <v>389</v>
      </c>
      <c r="G14" s="2"/>
      <c r="H14" s="2"/>
      <c r="I14" s="2"/>
      <c r="J14" s="27"/>
      <c r="K14" s="27"/>
      <c r="L14" s="1"/>
      <c r="M14" s="32"/>
      <c r="N14" s="11"/>
      <c r="O14" s="84"/>
      <c r="P14" s="2"/>
      <c r="Q14" s="78"/>
      <c r="R14" s="51"/>
      <c r="S14" s="32"/>
      <c r="T14" s="84"/>
      <c r="U14" s="2"/>
      <c r="V14" s="57"/>
      <c r="W14" s="24"/>
      <c r="X14" s="13"/>
      <c r="Y14" s="14"/>
      <c r="Z14" s="51"/>
      <c r="AA14" s="14"/>
      <c r="AB14" s="2"/>
      <c r="AC14" s="2"/>
      <c r="AD14" s="101"/>
    </row>
    <row r="15" spans="1:30" ht="12.75">
      <c r="A15" s="100"/>
      <c r="B15" s="2"/>
      <c r="C15" s="2"/>
      <c r="D15" s="2"/>
      <c r="E15" s="2"/>
      <c r="F15" s="95" t="s">
        <v>42</v>
      </c>
      <c r="G15" s="2"/>
      <c r="H15" s="2"/>
      <c r="I15" s="2"/>
      <c r="J15" s="27"/>
      <c r="K15" s="27"/>
      <c r="L15" s="1"/>
      <c r="M15" s="32"/>
      <c r="N15" s="11"/>
      <c r="O15" s="84"/>
      <c r="P15" s="2"/>
      <c r="Q15" s="78"/>
      <c r="R15" s="51"/>
      <c r="S15" s="32"/>
      <c r="T15" s="84"/>
      <c r="U15" s="2"/>
      <c r="V15" s="57"/>
      <c r="W15" s="24"/>
      <c r="X15" s="13"/>
      <c r="Y15" s="14"/>
      <c r="Z15" s="51"/>
      <c r="AA15" s="14"/>
      <c r="AB15" s="2"/>
      <c r="AC15" s="2"/>
      <c r="AD15" s="101"/>
    </row>
    <row r="16" spans="1:30" ht="12.75">
      <c r="A16" s="100">
        <v>12</v>
      </c>
      <c r="B16" s="2">
        <v>1</v>
      </c>
      <c r="C16" s="2" t="s">
        <v>44</v>
      </c>
      <c r="D16" s="2" t="s">
        <v>65</v>
      </c>
      <c r="E16" s="2">
        <v>56</v>
      </c>
      <c r="F16" s="2" t="s">
        <v>116</v>
      </c>
      <c r="G16" s="2" t="s">
        <v>172</v>
      </c>
      <c r="H16" s="2" t="s">
        <v>76</v>
      </c>
      <c r="I16" s="2" t="s">
        <v>68</v>
      </c>
      <c r="J16" s="27">
        <v>38069</v>
      </c>
      <c r="K16" s="27" t="s">
        <v>117</v>
      </c>
      <c r="L16" s="1">
        <v>53.82</v>
      </c>
      <c r="M16" s="32">
        <v>1.155</v>
      </c>
      <c r="N16" s="11">
        <v>20</v>
      </c>
      <c r="O16" s="2">
        <v>25</v>
      </c>
      <c r="P16" s="2">
        <v>30</v>
      </c>
      <c r="Q16" s="78"/>
      <c r="R16" s="51">
        <v>30</v>
      </c>
      <c r="S16" s="32">
        <f>R16*M16</f>
        <v>34.65</v>
      </c>
      <c r="T16" s="2"/>
      <c r="U16" s="2"/>
      <c r="V16" s="13"/>
      <c r="W16" s="24"/>
      <c r="X16" s="13"/>
      <c r="Y16" s="14">
        <f>X16*M16</f>
        <v>0</v>
      </c>
      <c r="Z16" s="51">
        <f>X16+R16</f>
        <v>30</v>
      </c>
      <c r="AA16" s="14">
        <f>Z16*M16</f>
        <v>34.65</v>
      </c>
      <c r="AB16" s="2"/>
      <c r="AC16" s="2" t="s">
        <v>118</v>
      </c>
      <c r="AD16" s="101">
        <v>12</v>
      </c>
    </row>
    <row r="17" spans="1:30" ht="12.75">
      <c r="A17" s="100"/>
      <c r="B17" s="2"/>
      <c r="C17" s="2"/>
      <c r="D17" s="2"/>
      <c r="E17" s="2"/>
      <c r="F17" s="95" t="s">
        <v>43</v>
      </c>
      <c r="G17" s="2"/>
      <c r="H17" s="2"/>
      <c r="I17" s="2"/>
      <c r="J17" s="27"/>
      <c r="K17" s="27"/>
      <c r="L17" s="1"/>
      <c r="M17" s="32"/>
      <c r="N17" s="11"/>
      <c r="O17" s="2"/>
      <c r="P17" s="2"/>
      <c r="Q17" s="78"/>
      <c r="R17" s="51"/>
      <c r="S17" s="32"/>
      <c r="T17" s="2"/>
      <c r="U17" s="2"/>
      <c r="V17" s="13"/>
      <c r="W17" s="24"/>
      <c r="X17" s="13"/>
      <c r="Y17" s="14"/>
      <c r="Z17" s="51"/>
      <c r="AA17" s="14"/>
      <c r="AB17" s="2"/>
      <c r="AC17" s="2"/>
      <c r="AD17" s="101"/>
    </row>
    <row r="18" spans="1:30" ht="12.75">
      <c r="A18" s="100">
        <v>12</v>
      </c>
      <c r="B18" s="2">
        <v>1</v>
      </c>
      <c r="C18" s="2" t="s">
        <v>44</v>
      </c>
      <c r="D18" s="2" t="s">
        <v>65</v>
      </c>
      <c r="E18" s="2">
        <v>75</v>
      </c>
      <c r="F18" s="2" t="s">
        <v>307</v>
      </c>
      <c r="G18" s="2" t="s">
        <v>136</v>
      </c>
      <c r="H18" s="2" t="s">
        <v>136</v>
      </c>
      <c r="I18" s="2" t="s">
        <v>68</v>
      </c>
      <c r="J18" s="27">
        <v>31151</v>
      </c>
      <c r="K18" s="27" t="s">
        <v>69</v>
      </c>
      <c r="L18" s="1">
        <v>73.1</v>
      </c>
      <c r="M18" s="32">
        <v>0.6782</v>
      </c>
      <c r="N18" s="11">
        <v>65</v>
      </c>
      <c r="O18" s="84">
        <v>72.5</v>
      </c>
      <c r="P18" s="2">
        <v>72.5</v>
      </c>
      <c r="Q18" s="78"/>
      <c r="R18" s="51">
        <v>72.5</v>
      </c>
      <c r="S18" s="32">
        <f>R18*M18</f>
        <v>49.1695</v>
      </c>
      <c r="T18" s="2"/>
      <c r="U18" s="2"/>
      <c r="V18" s="13"/>
      <c r="W18" s="24"/>
      <c r="X18" s="13"/>
      <c r="Y18" s="14">
        <f>X18*M18</f>
        <v>0</v>
      </c>
      <c r="Z18" s="51">
        <f>X18+R18</f>
        <v>72.5</v>
      </c>
      <c r="AA18" s="14">
        <f>Z18*M18</f>
        <v>49.1695</v>
      </c>
      <c r="AB18" s="2"/>
      <c r="AC18" s="2" t="s">
        <v>309</v>
      </c>
      <c r="AD18" s="101">
        <v>12</v>
      </c>
    </row>
    <row r="19" spans="1:30" ht="12.75">
      <c r="A19" s="100">
        <v>12</v>
      </c>
      <c r="B19" s="2">
        <v>1</v>
      </c>
      <c r="C19" s="2" t="s">
        <v>44</v>
      </c>
      <c r="D19" s="2" t="s">
        <v>65</v>
      </c>
      <c r="E19" s="2">
        <v>100</v>
      </c>
      <c r="F19" s="2" t="s">
        <v>337</v>
      </c>
      <c r="G19" s="2" t="s">
        <v>104</v>
      </c>
      <c r="H19" s="2" t="s">
        <v>76</v>
      </c>
      <c r="I19" s="2" t="s">
        <v>68</v>
      </c>
      <c r="J19" s="27">
        <v>29143</v>
      </c>
      <c r="K19" s="27" t="s">
        <v>69</v>
      </c>
      <c r="L19" s="1">
        <v>97.65</v>
      </c>
      <c r="M19" s="32">
        <v>0</v>
      </c>
      <c r="N19" s="84">
        <v>100</v>
      </c>
      <c r="O19" s="2">
        <v>105</v>
      </c>
      <c r="P19" s="2">
        <v>110</v>
      </c>
      <c r="Q19" s="78"/>
      <c r="R19" s="51">
        <v>110</v>
      </c>
      <c r="S19" s="32">
        <f>R19*M19</f>
        <v>0</v>
      </c>
      <c r="T19" s="2"/>
      <c r="U19" s="2"/>
      <c r="V19" s="13"/>
      <c r="W19" s="24"/>
      <c r="X19" s="13"/>
      <c r="Y19" s="14">
        <f>X19*M19</f>
        <v>0</v>
      </c>
      <c r="Z19" s="51">
        <f>X19+R19</f>
        <v>110</v>
      </c>
      <c r="AA19" s="14">
        <f>Z19*M19</f>
        <v>0</v>
      </c>
      <c r="AB19" s="2"/>
      <c r="AC19" s="2"/>
      <c r="AD19" s="101"/>
    </row>
    <row r="20" spans="1:30" ht="12.75">
      <c r="A20" s="100"/>
      <c r="B20" s="2"/>
      <c r="C20" s="2"/>
      <c r="D20" s="2"/>
      <c r="E20" s="2"/>
      <c r="F20" s="51" t="s">
        <v>391</v>
      </c>
      <c r="G20" s="2"/>
      <c r="H20" s="2"/>
      <c r="I20" s="2"/>
      <c r="J20" s="27"/>
      <c r="K20" s="27"/>
      <c r="L20" s="1"/>
      <c r="M20" s="32"/>
      <c r="N20" s="11"/>
      <c r="O20" s="84"/>
      <c r="P20" s="2"/>
      <c r="Q20" s="78"/>
      <c r="R20" s="51"/>
      <c r="S20" s="32"/>
      <c r="T20" s="84"/>
      <c r="U20" s="2"/>
      <c r="V20" s="57"/>
      <c r="W20" s="24"/>
      <c r="X20" s="13"/>
      <c r="Y20" s="14"/>
      <c r="Z20" s="51"/>
      <c r="AA20" s="14"/>
      <c r="AB20" s="2"/>
      <c r="AC20" s="2"/>
      <c r="AD20" s="101"/>
    </row>
    <row r="21" spans="1:30" ht="12.75">
      <c r="A21" s="100"/>
      <c r="B21" s="2"/>
      <c r="C21" s="2"/>
      <c r="D21" s="2"/>
      <c r="E21" s="2"/>
      <c r="F21" s="95" t="s">
        <v>43</v>
      </c>
      <c r="G21" s="2"/>
      <c r="H21" s="2"/>
      <c r="I21" s="2"/>
      <c r="J21" s="27"/>
      <c r="K21" s="27"/>
      <c r="L21" s="1"/>
      <c r="M21" s="32"/>
      <c r="N21" s="11"/>
      <c r="O21" s="2"/>
      <c r="P21" s="2"/>
      <c r="Q21" s="78"/>
      <c r="R21" s="51"/>
      <c r="S21" s="32"/>
      <c r="T21" s="2"/>
      <c r="U21" s="2"/>
      <c r="V21" s="13"/>
      <c r="W21" s="24"/>
      <c r="X21" s="13"/>
      <c r="Y21" s="14"/>
      <c r="Z21" s="51"/>
      <c r="AA21" s="14"/>
      <c r="AB21" s="2"/>
      <c r="AC21" s="2"/>
      <c r="AD21" s="101"/>
    </row>
    <row r="22" spans="1:30" ht="12.75">
      <c r="A22" s="100">
        <v>12</v>
      </c>
      <c r="B22" s="2">
        <v>1</v>
      </c>
      <c r="C22" s="2" t="s">
        <v>269</v>
      </c>
      <c r="D22" s="2" t="s">
        <v>65</v>
      </c>
      <c r="E22" s="2">
        <v>44</v>
      </c>
      <c r="F22" s="2" t="s">
        <v>194</v>
      </c>
      <c r="G22" s="2" t="s">
        <v>172</v>
      </c>
      <c r="H22" s="2" t="s">
        <v>76</v>
      </c>
      <c r="I22" s="2" t="s">
        <v>68</v>
      </c>
      <c r="J22" s="27">
        <v>39021</v>
      </c>
      <c r="K22" s="27" t="s">
        <v>81</v>
      </c>
      <c r="L22" s="1">
        <v>40</v>
      </c>
      <c r="M22" s="32">
        <v>1.6154</v>
      </c>
      <c r="N22" s="11"/>
      <c r="O22" s="2"/>
      <c r="P22" s="2"/>
      <c r="Q22" s="78"/>
      <c r="R22" s="51"/>
      <c r="S22" s="32">
        <f aca="true" t="shared" si="4" ref="S22:S31">R22*M22</f>
        <v>0</v>
      </c>
      <c r="T22" s="2">
        <v>10</v>
      </c>
      <c r="U22" s="2">
        <v>15</v>
      </c>
      <c r="V22" s="57">
        <v>17.5</v>
      </c>
      <c r="W22" s="24"/>
      <c r="X22" s="13">
        <v>17.5</v>
      </c>
      <c r="Y22" s="14">
        <f aca="true" t="shared" si="5" ref="Y22:Y31">X22*M22</f>
        <v>28.2695</v>
      </c>
      <c r="Z22" s="51">
        <f aca="true" t="shared" si="6" ref="Z22:Z31">X22+R22</f>
        <v>17.5</v>
      </c>
      <c r="AA22" s="14">
        <f aca="true" t="shared" si="7" ref="AA22:AA31">Z22*M22</f>
        <v>28.2695</v>
      </c>
      <c r="AB22" s="2"/>
      <c r="AC22" s="2" t="s">
        <v>118</v>
      </c>
      <c r="AD22" s="101">
        <v>12</v>
      </c>
    </row>
    <row r="23" spans="1:30" ht="12.75">
      <c r="A23" s="100">
        <v>12</v>
      </c>
      <c r="B23" s="2">
        <v>1</v>
      </c>
      <c r="C23" s="2" t="s">
        <v>269</v>
      </c>
      <c r="D23" s="2" t="s">
        <v>65</v>
      </c>
      <c r="E23" s="2">
        <v>60</v>
      </c>
      <c r="F23" s="2" t="s">
        <v>193</v>
      </c>
      <c r="G23" s="2" t="s">
        <v>172</v>
      </c>
      <c r="H23" s="2" t="s">
        <v>76</v>
      </c>
      <c r="I23" s="2" t="s">
        <v>68</v>
      </c>
      <c r="J23" s="27">
        <v>37521</v>
      </c>
      <c r="K23" s="27" t="s">
        <v>92</v>
      </c>
      <c r="L23" s="1">
        <v>57.8</v>
      </c>
      <c r="M23" s="32">
        <v>0.9695</v>
      </c>
      <c r="N23" s="11"/>
      <c r="O23" s="2"/>
      <c r="P23" s="2"/>
      <c r="Q23" s="78"/>
      <c r="R23" s="51"/>
      <c r="S23" s="32">
        <f t="shared" si="4"/>
        <v>0</v>
      </c>
      <c r="T23" s="2">
        <v>30</v>
      </c>
      <c r="U23" s="84">
        <v>37.5</v>
      </c>
      <c r="V23" s="57">
        <v>37.5</v>
      </c>
      <c r="W23" s="24"/>
      <c r="X23" s="13">
        <v>37.5</v>
      </c>
      <c r="Y23" s="14">
        <f t="shared" si="5"/>
        <v>36.35625</v>
      </c>
      <c r="Z23" s="51">
        <f t="shared" si="6"/>
        <v>37.5</v>
      </c>
      <c r="AA23" s="14">
        <f t="shared" si="7"/>
        <v>36.35625</v>
      </c>
      <c r="AB23" s="2"/>
      <c r="AC23" s="2" t="s">
        <v>118</v>
      </c>
      <c r="AD23" s="101">
        <v>12</v>
      </c>
    </row>
    <row r="24" spans="1:30" ht="12.75">
      <c r="A24" s="100">
        <v>12</v>
      </c>
      <c r="B24" s="2">
        <v>1</v>
      </c>
      <c r="C24" s="2" t="s">
        <v>269</v>
      </c>
      <c r="D24" s="2" t="s">
        <v>65</v>
      </c>
      <c r="E24" s="2">
        <v>75</v>
      </c>
      <c r="F24" s="2" t="s">
        <v>245</v>
      </c>
      <c r="G24" s="2" t="s">
        <v>75</v>
      </c>
      <c r="H24" s="2" t="s">
        <v>247</v>
      </c>
      <c r="I24" s="2" t="s">
        <v>68</v>
      </c>
      <c r="J24" s="27">
        <v>34314</v>
      </c>
      <c r="K24" s="27" t="s">
        <v>69</v>
      </c>
      <c r="L24" s="1">
        <v>74.4</v>
      </c>
      <c r="M24" s="32">
        <v>0.6687</v>
      </c>
      <c r="N24" s="11"/>
      <c r="O24" s="2"/>
      <c r="P24" s="2"/>
      <c r="Q24" s="78"/>
      <c r="R24" s="51"/>
      <c r="S24" s="32">
        <f t="shared" si="4"/>
        <v>0</v>
      </c>
      <c r="T24" s="84">
        <v>52.5</v>
      </c>
      <c r="U24" s="2">
        <v>52.5</v>
      </c>
      <c r="V24" s="57">
        <v>55</v>
      </c>
      <c r="W24" s="24"/>
      <c r="X24" s="13">
        <v>55</v>
      </c>
      <c r="Y24" s="14">
        <f t="shared" si="5"/>
        <v>36.7785</v>
      </c>
      <c r="Z24" s="51">
        <f t="shared" si="6"/>
        <v>55</v>
      </c>
      <c r="AA24" s="14">
        <f t="shared" si="7"/>
        <v>36.7785</v>
      </c>
      <c r="AB24" s="2"/>
      <c r="AC24" s="2"/>
      <c r="AD24" s="101"/>
    </row>
    <row r="25" spans="1:30" ht="12.75">
      <c r="A25" s="100">
        <v>5</v>
      </c>
      <c r="B25" s="2">
        <v>2</v>
      </c>
      <c r="C25" s="2" t="s">
        <v>269</v>
      </c>
      <c r="D25" s="2" t="s">
        <v>65</v>
      </c>
      <c r="E25" s="2">
        <v>75</v>
      </c>
      <c r="F25" s="2" t="s">
        <v>97</v>
      </c>
      <c r="G25" s="2" t="s">
        <v>75</v>
      </c>
      <c r="H25" s="2" t="s">
        <v>76</v>
      </c>
      <c r="I25" s="2" t="s">
        <v>68</v>
      </c>
      <c r="J25" s="27">
        <v>31340</v>
      </c>
      <c r="K25" s="27" t="s">
        <v>69</v>
      </c>
      <c r="L25" s="1">
        <v>74.8</v>
      </c>
      <c r="M25" s="32">
        <v>0.6559</v>
      </c>
      <c r="N25" s="11"/>
      <c r="O25" s="2"/>
      <c r="P25" s="2"/>
      <c r="Q25" s="78"/>
      <c r="R25" s="51"/>
      <c r="S25" s="32">
        <f t="shared" si="4"/>
        <v>0</v>
      </c>
      <c r="T25" s="2">
        <v>45</v>
      </c>
      <c r="U25" s="2">
        <v>52.5</v>
      </c>
      <c r="V25" s="84">
        <v>57.5</v>
      </c>
      <c r="W25" s="24"/>
      <c r="X25" s="13">
        <v>52.5</v>
      </c>
      <c r="Y25" s="14">
        <f t="shared" si="5"/>
        <v>34.43475</v>
      </c>
      <c r="Z25" s="51">
        <f t="shared" si="6"/>
        <v>52.5</v>
      </c>
      <c r="AA25" s="14">
        <f t="shared" si="7"/>
        <v>34.43475</v>
      </c>
      <c r="AB25" s="2"/>
      <c r="AC25" s="2"/>
      <c r="AD25" s="101"/>
    </row>
    <row r="26" spans="1:30" ht="12.75">
      <c r="A26" s="100">
        <v>12</v>
      </c>
      <c r="B26" s="2">
        <v>1</v>
      </c>
      <c r="C26" s="2" t="s">
        <v>269</v>
      </c>
      <c r="D26" s="2" t="s">
        <v>65</v>
      </c>
      <c r="E26" s="2">
        <v>82.5</v>
      </c>
      <c r="F26" s="2" t="s">
        <v>262</v>
      </c>
      <c r="G26" s="2" t="s">
        <v>172</v>
      </c>
      <c r="H26" s="2" t="s">
        <v>247</v>
      </c>
      <c r="I26" s="2" t="s">
        <v>68</v>
      </c>
      <c r="J26" s="27">
        <v>35409</v>
      </c>
      <c r="K26" s="27" t="s">
        <v>109</v>
      </c>
      <c r="L26" s="1">
        <v>81.8</v>
      </c>
      <c r="M26" s="32">
        <v>0.6292</v>
      </c>
      <c r="N26" s="11"/>
      <c r="O26" s="2"/>
      <c r="P26" s="2"/>
      <c r="Q26" s="78"/>
      <c r="R26" s="51"/>
      <c r="S26" s="32">
        <f t="shared" si="4"/>
        <v>0</v>
      </c>
      <c r="T26" s="2">
        <v>40</v>
      </c>
      <c r="U26" s="2">
        <v>50</v>
      </c>
      <c r="V26" s="57">
        <v>55</v>
      </c>
      <c r="W26" s="24"/>
      <c r="X26" s="13">
        <v>55</v>
      </c>
      <c r="Y26" s="14">
        <f t="shared" si="5"/>
        <v>34.606</v>
      </c>
      <c r="Z26" s="51">
        <f t="shared" si="6"/>
        <v>55</v>
      </c>
      <c r="AA26" s="14">
        <f t="shared" si="7"/>
        <v>34.606</v>
      </c>
      <c r="AB26" s="2"/>
      <c r="AC26" s="2" t="s">
        <v>118</v>
      </c>
      <c r="AD26" s="101">
        <v>12</v>
      </c>
    </row>
    <row r="27" spans="1:30" ht="12.75">
      <c r="A27" s="100">
        <v>12</v>
      </c>
      <c r="B27" s="2">
        <v>1</v>
      </c>
      <c r="C27" s="2" t="s">
        <v>269</v>
      </c>
      <c r="D27" s="2" t="s">
        <v>65</v>
      </c>
      <c r="E27" s="2">
        <v>82.5</v>
      </c>
      <c r="F27" s="2" t="s">
        <v>248</v>
      </c>
      <c r="G27" s="2" t="s">
        <v>75</v>
      </c>
      <c r="H27" s="2" t="s">
        <v>247</v>
      </c>
      <c r="I27" s="2" t="s">
        <v>68</v>
      </c>
      <c r="J27" s="27">
        <v>30953</v>
      </c>
      <c r="K27" s="27" t="s">
        <v>69</v>
      </c>
      <c r="L27" s="1">
        <v>80.15</v>
      </c>
      <c r="M27" s="32">
        <v>0.6318</v>
      </c>
      <c r="N27" s="11"/>
      <c r="O27" s="2"/>
      <c r="P27" s="2"/>
      <c r="Q27" s="78"/>
      <c r="R27" s="51"/>
      <c r="S27" s="32">
        <f t="shared" si="4"/>
        <v>0</v>
      </c>
      <c r="T27" s="2">
        <v>47.5</v>
      </c>
      <c r="U27" s="2">
        <v>55</v>
      </c>
      <c r="V27" s="84">
        <v>57.5</v>
      </c>
      <c r="W27" s="24"/>
      <c r="X27" s="13">
        <v>55</v>
      </c>
      <c r="Y27" s="14">
        <f t="shared" si="5"/>
        <v>34.749</v>
      </c>
      <c r="Z27" s="51">
        <f t="shared" si="6"/>
        <v>55</v>
      </c>
      <c r="AA27" s="14">
        <f t="shared" si="7"/>
        <v>34.749</v>
      </c>
      <c r="AB27" s="2"/>
      <c r="AC27" s="2"/>
      <c r="AD27" s="101"/>
    </row>
    <row r="28" spans="1:30" ht="12.75">
      <c r="A28" s="100">
        <v>5</v>
      </c>
      <c r="B28" s="2">
        <v>2</v>
      </c>
      <c r="C28" s="2" t="s">
        <v>269</v>
      </c>
      <c r="D28" s="2" t="s">
        <v>65</v>
      </c>
      <c r="E28" s="2" t="s">
        <v>78</v>
      </c>
      <c r="F28" s="2" t="s">
        <v>79</v>
      </c>
      <c r="G28" s="2" t="s">
        <v>75</v>
      </c>
      <c r="H28" s="2" t="s">
        <v>76</v>
      </c>
      <c r="I28" s="2" t="s">
        <v>68</v>
      </c>
      <c r="J28" s="27">
        <v>30950</v>
      </c>
      <c r="K28" s="27" t="s">
        <v>69</v>
      </c>
      <c r="L28" s="1">
        <v>81.65</v>
      </c>
      <c r="M28" s="32">
        <v>0.6235</v>
      </c>
      <c r="N28" s="11"/>
      <c r="O28" s="2"/>
      <c r="P28" s="2"/>
      <c r="Q28" s="78"/>
      <c r="R28" s="51"/>
      <c r="S28" s="32">
        <f t="shared" si="4"/>
        <v>0</v>
      </c>
      <c r="T28" s="2">
        <v>47.5</v>
      </c>
      <c r="U28" s="84">
        <v>55</v>
      </c>
      <c r="V28" s="57">
        <v>55</v>
      </c>
      <c r="W28" s="24"/>
      <c r="X28" s="13">
        <v>55</v>
      </c>
      <c r="Y28" s="14">
        <f t="shared" si="5"/>
        <v>34.292500000000004</v>
      </c>
      <c r="Z28" s="51">
        <f t="shared" si="6"/>
        <v>55</v>
      </c>
      <c r="AA28" s="14">
        <f t="shared" si="7"/>
        <v>34.292500000000004</v>
      </c>
      <c r="AB28" s="2"/>
      <c r="AC28" s="2" t="s">
        <v>394</v>
      </c>
      <c r="AD28" s="101">
        <v>5</v>
      </c>
    </row>
    <row r="29" spans="1:30" ht="12.75">
      <c r="A29" s="100">
        <v>3</v>
      </c>
      <c r="B29" s="2">
        <v>3</v>
      </c>
      <c r="C29" s="2" t="s">
        <v>269</v>
      </c>
      <c r="D29" s="2" t="s">
        <v>65</v>
      </c>
      <c r="E29" s="2">
        <v>82.5</v>
      </c>
      <c r="F29" s="2" t="s">
        <v>346</v>
      </c>
      <c r="G29" s="2" t="s">
        <v>182</v>
      </c>
      <c r="H29" s="2" t="s">
        <v>247</v>
      </c>
      <c r="I29" s="2" t="s">
        <v>68</v>
      </c>
      <c r="J29" s="27">
        <v>32317</v>
      </c>
      <c r="K29" s="27" t="s">
        <v>69</v>
      </c>
      <c r="L29" s="1">
        <v>82.4</v>
      </c>
      <c r="M29" s="32">
        <v>0.6198</v>
      </c>
      <c r="N29" s="11"/>
      <c r="O29" s="2"/>
      <c r="P29" s="2"/>
      <c r="Q29" s="78"/>
      <c r="R29" s="51"/>
      <c r="S29" s="32">
        <f t="shared" si="4"/>
        <v>0</v>
      </c>
      <c r="T29" s="2">
        <v>50</v>
      </c>
      <c r="U29" s="2">
        <v>55</v>
      </c>
      <c r="V29" s="84">
        <v>62.5</v>
      </c>
      <c r="W29" s="24"/>
      <c r="X29" s="13">
        <v>55</v>
      </c>
      <c r="Y29" s="14">
        <f t="shared" si="5"/>
        <v>34.089</v>
      </c>
      <c r="Z29" s="51">
        <f t="shared" si="6"/>
        <v>55</v>
      </c>
      <c r="AA29" s="14">
        <f t="shared" si="7"/>
        <v>34.089</v>
      </c>
      <c r="AB29" s="2"/>
      <c r="AC29" s="2"/>
      <c r="AD29" s="101"/>
    </row>
    <row r="30" spans="1:30" ht="12.75">
      <c r="A30" s="100">
        <v>12</v>
      </c>
      <c r="B30" s="2">
        <v>1</v>
      </c>
      <c r="C30" s="2" t="s">
        <v>269</v>
      </c>
      <c r="D30" s="2" t="s">
        <v>65</v>
      </c>
      <c r="E30" s="2">
        <v>90</v>
      </c>
      <c r="F30" s="2" t="s">
        <v>150</v>
      </c>
      <c r="G30" s="2" t="s">
        <v>151</v>
      </c>
      <c r="H30" s="2" t="s">
        <v>76</v>
      </c>
      <c r="I30" s="2" t="s">
        <v>68</v>
      </c>
      <c r="J30" s="27">
        <v>33783</v>
      </c>
      <c r="K30" s="27" t="s">
        <v>69</v>
      </c>
      <c r="L30" s="1">
        <v>88.4</v>
      </c>
      <c r="M30" s="32">
        <v>0.5918</v>
      </c>
      <c r="N30" s="11"/>
      <c r="O30" s="2"/>
      <c r="P30" s="2"/>
      <c r="Q30" s="78"/>
      <c r="R30" s="51"/>
      <c r="S30" s="32">
        <f t="shared" si="4"/>
        <v>0</v>
      </c>
      <c r="T30" s="2">
        <v>55</v>
      </c>
      <c r="U30" s="84">
        <v>62.5</v>
      </c>
      <c r="V30" s="57">
        <v>62.5</v>
      </c>
      <c r="W30" s="24"/>
      <c r="X30" s="13">
        <v>62.5</v>
      </c>
      <c r="Y30" s="14">
        <f t="shared" si="5"/>
        <v>36.9875</v>
      </c>
      <c r="Z30" s="51">
        <f t="shared" si="6"/>
        <v>62.5</v>
      </c>
      <c r="AA30" s="14">
        <f t="shared" si="7"/>
        <v>36.9875</v>
      </c>
      <c r="AB30" s="2"/>
      <c r="AC30" s="2" t="s">
        <v>152</v>
      </c>
      <c r="AD30" s="101">
        <v>12</v>
      </c>
    </row>
    <row r="31" spans="1:30" ht="12.75">
      <c r="A31" s="100">
        <v>12</v>
      </c>
      <c r="B31" s="2">
        <v>1</v>
      </c>
      <c r="C31" s="2" t="s">
        <v>269</v>
      </c>
      <c r="D31" s="2" t="s">
        <v>65</v>
      </c>
      <c r="E31" s="2">
        <v>125</v>
      </c>
      <c r="F31" s="2" t="s">
        <v>149</v>
      </c>
      <c r="G31" s="2" t="s">
        <v>393</v>
      </c>
      <c r="H31" s="2" t="s">
        <v>76</v>
      </c>
      <c r="I31" s="2" t="s">
        <v>68</v>
      </c>
      <c r="J31" s="27">
        <v>25859</v>
      </c>
      <c r="K31" s="27" t="s">
        <v>107</v>
      </c>
      <c r="L31" s="1">
        <v>120.4</v>
      </c>
      <c r="M31" s="32">
        <v>0.5882</v>
      </c>
      <c r="N31" s="11"/>
      <c r="O31" s="2"/>
      <c r="P31" s="2"/>
      <c r="Q31" s="78"/>
      <c r="R31" s="51"/>
      <c r="S31" s="32">
        <f t="shared" si="4"/>
        <v>0</v>
      </c>
      <c r="T31" s="84">
        <v>72.5</v>
      </c>
      <c r="U31" s="2">
        <v>72.5</v>
      </c>
      <c r="V31" s="57">
        <v>75</v>
      </c>
      <c r="W31" s="24"/>
      <c r="X31" s="13">
        <v>75</v>
      </c>
      <c r="Y31" s="14">
        <f t="shared" si="5"/>
        <v>44.114999999999995</v>
      </c>
      <c r="Z31" s="51">
        <f t="shared" si="6"/>
        <v>75</v>
      </c>
      <c r="AA31" s="14">
        <f t="shared" si="7"/>
        <v>44.114999999999995</v>
      </c>
      <c r="AB31" s="2"/>
      <c r="AC31" s="2"/>
      <c r="AD31" s="101"/>
    </row>
    <row r="32" spans="1:30" ht="12.75">
      <c r="A32" s="100"/>
      <c r="B32" s="2"/>
      <c r="C32" s="2"/>
      <c r="D32" s="2"/>
      <c r="E32" s="2"/>
      <c r="F32" s="51" t="s">
        <v>392</v>
      </c>
      <c r="G32" s="2"/>
      <c r="H32" s="2"/>
      <c r="I32" s="2"/>
      <c r="J32" s="27"/>
      <c r="K32" s="27"/>
      <c r="L32" s="1"/>
      <c r="M32" s="32"/>
      <c r="N32" s="11"/>
      <c r="O32" s="84"/>
      <c r="P32" s="2"/>
      <c r="Q32" s="78"/>
      <c r="R32" s="51"/>
      <c r="S32" s="32"/>
      <c r="T32" s="84"/>
      <c r="U32" s="2"/>
      <c r="V32" s="57"/>
      <c r="W32" s="24"/>
      <c r="X32" s="13"/>
      <c r="Y32" s="14"/>
      <c r="Z32" s="51"/>
      <c r="AA32" s="14"/>
      <c r="AB32" s="2"/>
      <c r="AC32" s="2"/>
      <c r="AD32" s="101"/>
    </row>
    <row r="33" spans="1:30" ht="12.75">
      <c r="A33" s="100"/>
      <c r="B33" s="2"/>
      <c r="C33" s="2"/>
      <c r="D33" s="2"/>
      <c r="E33" s="2"/>
      <c r="F33" s="95" t="s">
        <v>43</v>
      </c>
      <c r="G33" s="2"/>
      <c r="H33" s="2"/>
      <c r="I33" s="2"/>
      <c r="J33" s="27"/>
      <c r="K33" s="27"/>
      <c r="L33" s="1"/>
      <c r="M33" s="32"/>
      <c r="N33" s="11"/>
      <c r="O33" s="2"/>
      <c r="P33" s="2"/>
      <c r="Q33" s="78"/>
      <c r="R33" s="51"/>
      <c r="S33" s="32"/>
      <c r="T33" s="2"/>
      <c r="U33" s="2"/>
      <c r="V33" s="13"/>
      <c r="W33" s="24"/>
      <c r="X33" s="13"/>
      <c r="Y33" s="14"/>
      <c r="Z33" s="51"/>
      <c r="AA33" s="14"/>
      <c r="AB33" s="2"/>
      <c r="AC33" s="2"/>
      <c r="AD33" s="101"/>
    </row>
    <row r="34" spans="1:30" ht="12.75">
      <c r="A34" s="100">
        <v>12</v>
      </c>
      <c r="B34" s="2">
        <v>1</v>
      </c>
      <c r="C34" s="2" t="s">
        <v>44</v>
      </c>
      <c r="D34" s="2" t="s">
        <v>65</v>
      </c>
      <c r="E34" s="2">
        <v>75</v>
      </c>
      <c r="F34" s="2" t="s">
        <v>307</v>
      </c>
      <c r="G34" s="2" t="s">
        <v>308</v>
      </c>
      <c r="H34" s="2" t="s">
        <v>136</v>
      </c>
      <c r="I34" s="2" t="s">
        <v>68</v>
      </c>
      <c r="J34" s="27">
        <v>31151</v>
      </c>
      <c r="K34" s="27" t="s">
        <v>69</v>
      </c>
      <c r="L34" s="1">
        <v>73.1</v>
      </c>
      <c r="M34" s="32">
        <v>0.6782</v>
      </c>
      <c r="N34" s="11"/>
      <c r="O34" s="2"/>
      <c r="P34" s="2"/>
      <c r="Q34" s="78"/>
      <c r="R34" s="51"/>
      <c r="S34" s="32">
        <f>R34*M34</f>
        <v>0</v>
      </c>
      <c r="T34" s="84">
        <v>60</v>
      </c>
      <c r="U34" s="2">
        <v>60</v>
      </c>
      <c r="V34" s="57">
        <v>65</v>
      </c>
      <c r="W34" s="24"/>
      <c r="X34" s="13">
        <v>65</v>
      </c>
      <c r="Y34" s="14">
        <f>X34*M34</f>
        <v>44.083</v>
      </c>
      <c r="Z34" s="51">
        <f>X34+R34</f>
        <v>65</v>
      </c>
      <c r="AA34" s="14">
        <f>Z34*M34</f>
        <v>44.083</v>
      </c>
      <c r="AB34" s="2"/>
      <c r="AC34" s="2" t="s">
        <v>309</v>
      </c>
      <c r="AD34" s="101">
        <v>12</v>
      </c>
    </row>
    <row r="35" spans="1:30" ht="12.75">
      <c r="A35" s="100">
        <v>5</v>
      </c>
      <c r="B35" s="2">
        <v>2</v>
      </c>
      <c r="C35" s="2" t="s">
        <v>44</v>
      </c>
      <c r="D35" s="2" t="s">
        <v>65</v>
      </c>
      <c r="E35" s="2">
        <v>75</v>
      </c>
      <c r="F35" s="2" t="s">
        <v>90</v>
      </c>
      <c r="G35" s="2" t="s">
        <v>75</v>
      </c>
      <c r="H35" s="2" t="s">
        <v>76</v>
      </c>
      <c r="I35" s="2" t="s">
        <v>68</v>
      </c>
      <c r="J35" s="27">
        <v>34374</v>
      </c>
      <c r="K35" s="27" t="s">
        <v>69</v>
      </c>
      <c r="L35" s="1">
        <v>69.75</v>
      </c>
      <c r="M35" s="32">
        <v>0.7048</v>
      </c>
      <c r="N35" s="11"/>
      <c r="O35" s="2"/>
      <c r="P35" s="2"/>
      <c r="Q35" s="78"/>
      <c r="R35" s="51"/>
      <c r="S35" s="32">
        <f>R35*M35</f>
        <v>0</v>
      </c>
      <c r="T35" s="2">
        <v>40</v>
      </c>
      <c r="U35" s="2">
        <v>45</v>
      </c>
      <c r="V35" s="84">
        <v>47.5</v>
      </c>
      <c r="W35" s="24"/>
      <c r="X35" s="13">
        <v>45</v>
      </c>
      <c r="Y35" s="14">
        <f>X35*M35</f>
        <v>31.715999999999998</v>
      </c>
      <c r="Z35" s="51">
        <f>X35+R35</f>
        <v>45</v>
      </c>
      <c r="AA35" s="14">
        <f>Z35*M35</f>
        <v>31.715999999999998</v>
      </c>
      <c r="AB35" s="2"/>
      <c r="AC35" s="2"/>
      <c r="AD35" s="101"/>
    </row>
    <row r="36" spans="1:30" ht="12.75">
      <c r="A36" s="100">
        <v>12</v>
      </c>
      <c r="B36" s="2">
        <v>1</v>
      </c>
      <c r="C36" s="2" t="s">
        <v>44</v>
      </c>
      <c r="D36" s="2" t="s">
        <v>65</v>
      </c>
      <c r="E36" s="2">
        <v>82.5</v>
      </c>
      <c r="F36" s="2" t="s">
        <v>188</v>
      </c>
      <c r="G36" s="2" t="s">
        <v>75</v>
      </c>
      <c r="H36" s="2" t="s">
        <v>76</v>
      </c>
      <c r="I36" s="2" t="s">
        <v>68</v>
      </c>
      <c r="J36" s="27">
        <v>30163</v>
      </c>
      <c r="K36" s="27" t="s">
        <v>69</v>
      </c>
      <c r="L36" s="1">
        <v>82.5</v>
      </c>
      <c r="M36" s="32">
        <v>0.6193</v>
      </c>
      <c r="N36" s="11"/>
      <c r="O36" s="2"/>
      <c r="P36" s="2"/>
      <c r="Q36" s="78"/>
      <c r="R36" s="51"/>
      <c r="S36" s="32">
        <f>R36*M36</f>
        <v>0</v>
      </c>
      <c r="T36" s="2">
        <v>60</v>
      </c>
      <c r="U36" s="2">
        <v>65</v>
      </c>
      <c r="V36" s="57">
        <v>67.5</v>
      </c>
      <c r="W36" s="24"/>
      <c r="X36" s="13">
        <v>67.5</v>
      </c>
      <c r="Y36" s="14">
        <f>X36*M36</f>
        <v>41.802749999999996</v>
      </c>
      <c r="Z36" s="51">
        <f>X36+R36</f>
        <v>67.5</v>
      </c>
      <c r="AA36" s="14">
        <f>Z36*M36</f>
        <v>41.802749999999996</v>
      </c>
      <c r="AB36" s="2"/>
      <c r="AC36" s="2"/>
      <c r="AD36" s="101"/>
    </row>
    <row r="37" spans="1:30" ht="12.75">
      <c r="A37" s="100">
        <v>5</v>
      </c>
      <c r="B37" s="2">
        <v>2</v>
      </c>
      <c r="C37" s="2" t="s">
        <v>44</v>
      </c>
      <c r="D37" s="2" t="s">
        <v>65</v>
      </c>
      <c r="E37" s="2">
        <v>82.5</v>
      </c>
      <c r="F37" s="2" t="s">
        <v>119</v>
      </c>
      <c r="G37" s="2" t="s">
        <v>172</v>
      </c>
      <c r="H37" s="2" t="s">
        <v>76</v>
      </c>
      <c r="I37" s="2" t="s">
        <v>68</v>
      </c>
      <c r="J37" s="27">
        <v>33873</v>
      </c>
      <c r="K37" s="27" t="s">
        <v>69</v>
      </c>
      <c r="L37" s="1">
        <v>78</v>
      </c>
      <c r="M37" s="32">
        <v>0.6448</v>
      </c>
      <c r="N37" s="11"/>
      <c r="O37" s="2"/>
      <c r="P37" s="2"/>
      <c r="Q37" s="78"/>
      <c r="R37" s="51"/>
      <c r="S37" s="32">
        <f>R37*M37</f>
        <v>0</v>
      </c>
      <c r="T37" s="84">
        <v>45</v>
      </c>
      <c r="U37" s="2">
        <v>45</v>
      </c>
      <c r="V37" s="57">
        <v>47.5</v>
      </c>
      <c r="W37" s="24"/>
      <c r="X37" s="13">
        <v>47.5</v>
      </c>
      <c r="Y37" s="14">
        <f>X37*M37</f>
        <v>30.628</v>
      </c>
      <c r="Z37" s="51">
        <f>X37+R37</f>
        <v>47.5</v>
      </c>
      <c r="AA37" s="14">
        <f>Z37*M37</f>
        <v>30.628</v>
      </c>
      <c r="AB37" s="2"/>
      <c r="AC37" s="2" t="s">
        <v>118</v>
      </c>
      <c r="AD37" s="101">
        <v>5</v>
      </c>
    </row>
    <row r="38" spans="1:30" ht="13.5" thickBot="1">
      <c r="A38" s="103">
        <v>12</v>
      </c>
      <c r="B38" s="104">
        <v>1</v>
      </c>
      <c r="C38" s="104" t="s">
        <v>44</v>
      </c>
      <c r="D38" s="104" t="s">
        <v>65</v>
      </c>
      <c r="E38" s="104">
        <v>100</v>
      </c>
      <c r="F38" s="104" t="s">
        <v>337</v>
      </c>
      <c r="G38" s="104" t="s">
        <v>104</v>
      </c>
      <c r="H38" s="104" t="s">
        <v>76</v>
      </c>
      <c r="I38" s="104" t="s">
        <v>68</v>
      </c>
      <c r="J38" s="105">
        <v>29143</v>
      </c>
      <c r="K38" s="105" t="s">
        <v>69</v>
      </c>
      <c r="L38" s="107">
        <v>97.65</v>
      </c>
      <c r="M38" s="197">
        <v>0</v>
      </c>
      <c r="N38" s="111"/>
      <c r="O38" s="104"/>
      <c r="P38" s="104"/>
      <c r="Q38" s="205"/>
      <c r="R38" s="179"/>
      <c r="S38" s="197">
        <f>R38*M38</f>
        <v>0</v>
      </c>
      <c r="T38" s="104">
        <v>60</v>
      </c>
      <c r="U38" s="206">
        <v>65</v>
      </c>
      <c r="V38" s="174">
        <v>65</v>
      </c>
      <c r="W38" s="106"/>
      <c r="X38" s="110">
        <v>65</v>
      </c>
      <c r="Y38" s="108">
        <f>X38*M38</f>
        <v>0</v>
      </c>
      <c r="Z38" s="179">
        <f>X38+R38</f>
        <v>65</v>
      </c>
      <c r="AA38" s="108">
        <f>Z38*M38</f>
        <v>0</v>
      </c>
      <c r="AB38" s="104"/>
      <c r="AC38" s="104"/>
      <c r="AD38" s="113"/>
    </row>
    <row r="41" spans="1:33" ht="12.75">
      <c r="A41" s="165" t="s">
        <v>429</v>
      </c>
      <c r="F41" s="165" t="s">
        <v>431</v>
      </c>
      <c r="J41" s="8"/>
      <c r="R41" s="7"/>
      <c r="Z41" s="7"/>
      <c r="AA41" s="3"/>
      <c r="AD41" s="10"/>
      <c r="AE41" s="22"/>
      <c r="AF41" s="10"/>
      <c r="AG41" s="12"/>
    </row>
    <row r="42" spans="1:33" ht="12.75">
      <c r="A42" s="165" t="s">
        <v>430</v>
      </c>
      <c r="F42" s="165" t="s">
        <v>432</v>
      </c>
      <c r="J42" s="8"/>
      <c r="R42" s="7"/>
      <c r="Z42" s="7"/>
      <c r="AA42" s="3"/>
      <c r="AD42" s="10"/>
      <c r="AE42" s="22"/>
      <c r="AF42" s="10"/>
      <c r="AG42" s="12"/>
    </row>
    <row r="43" spans="1:33" ht="12.75">
      <c r="A43" s="165" t="s">
        <v>433</v>
      </c>
      <c r="F43" s="165" t="s">
        <v>434</v>
      </c>
      <c r="J43" s="8"/>
      <c r="R43" s="7"/>
      <c r="Z43" s="7"/>
      <c r="AA43" s="3"/>
      <c r="AD43" s="10"/>
      <c r="AE43" s="22"/>
      <c r="AF43" s="10"/>
      <c r="AG43" s="12"/>
    </row>
    <row r="44" spans="1:33" ht="12.75">
      <c r="A44" s="165" t="s">
        <v>435</v>
      </c>
      <c r="F44" s="165" t="s">
        <v>436</v>
      </c>
      <c r="J44" s="8"/>
      <c r="R44" s="7"/>
      <c r="Z44" s="7"/>
      <c r="AA44" s="3"/>
      <c r="AD44" s="10"/>
      <c r="AE44" s="22"/>
      <c r="AF44" s="10"/>
      <c r="AG44" s="12"/>
    </row>
    <row r="45" spans="1:33" ht="12.75">
      <c r="A45" s="165" t="s">
        <v>437</v>
      </c>
      <c r="F45" s="165" t="s">
        <v>438</v>
      </c>
      <c r="J45" s="8"/>
      <c r="R45" s="7"/>
      <c r="Z45" s="7"/>
      <c r="AA45" s="3"/>
      <c r="AD45" s="10"/>
      <c r="AE45" s="22"/>
      <c r="AF45" s="10"/>
      <c r="AG45" s="12"/>
    </row>
    <row r="46" spans="1:33" ht="12.75">
      <c r="A46" s="165" t="s">
        <v>439</v>
      </c>
      <c r="F46" s="165" t="s">
        <v>440</v>
      </c>
      <c r="J46" s="8"/>
      <c r="R46" s="7"/>
      <c r="Z46" s="7"/>
      <c r="AA46" s="3"/>
      <c r="AD46" s="10"/>
      <c r="AE46" s="22"/>
      <c r="AF46" s="10"/>
      <c r="AG46" s="12"/>
    </row>
    <row r="47" spans="1:33" ht="12.75">
      <c r="A47" s="165" t="s">
        <v>442</v>
      </c>
      <c r="F47" s="165" t="s">
        <v>441</v>
      </c>
      <c r="J47" s="8"/>
      <c r="R47" s="7"/>
      <c r="Z47" s="7"/>
      <c r="AA47" s="3"/>
      <c r="AD47" s="10"/>
      <c r="AE47" s="22"/>
      <c r="AF47" s="10"/>
      <c r="AG47" s="12"/>
    </row>
    <row r="48" spans="1:33" ht="12.75">
      <c r="A48" s="165" t="s">
        <v>443</v>
      </c>
      <c r="F48" s="165" t="s">
        <v>447</v>
      </c>
      <c r="J48" s="8"/>
      <c r="R48" s="7"/>
      <c r="Z48" s="7"/>
      <c r="AA48" s="3"/>
      <c r="AD48" s="10"/>
      <c r="AE48" s="22"/>
      <c r="AF48" s="10"/>
      <c r="AG48" s="12"/>
    </row>
    <row r="49" spans="1:33" ht="12.75">
      <c r="A49" s="165" t="s">
        <v>444</v>
      </c>
      <c r="F49" s="165" t="s">
        <v>445</v>
      </c>
      <c r="J49" s="8"/>
      <c r="R49" s="7"/>
      <c r="Z49" s="7"/>
      <c r="AA49" s="3"/>
      <c r="AD49" s="10"/>
      <c r="AE49" s="22"/>
      <c r="AF49" s="10"/>
      <c r="AG49" s="12"/>
    </row>
    <row r="50" spans="1:33" ht="12.75">
      <c r="A50" s="165" t="s">
        <v>446</v>
      </c>
      <c r="F50" s="165" t="s">
        <v>448</v>
      </c>
      <c r="J50" s="8"/>
      <c r="R50" s="7"/>
      <c r="Z50" s="7"/>
      <c r="AA50" s="3"/>
      <c r="AD50" s="10"/>
      <c r="AE50" s="22"/>
      <c r="AF50" s="10"/>
      <c r="AG50" s="12"/>
    </row>
  </sheetData>
  <sheetProtection/>
  <mergeCells count="19">
    <mergeCell ref="AD4:AD5"/>
    <mergeCell ref="M4:M5"/>
    <mergeCell ref="N4:S4"/>
    <mergeCell ref="T4:Y4"/>
    <mergeCell ref="Z4:AA4"/>
    <mergeCell ref="AC4:AC5"/>
    <mergeCell ref="AB4:AB5"/>
    <mergeCell ref="H4:H5"/>
    <mergeCell ref="I4:I5"/>
    <mergeCell ref="J4:J5"/>
    <mergeCell ref="K4:K5"/>
    <mergeCell ref="G4:G5"/>
    <mergeCell ref="L4:L5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5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9.125" style="7" customWidth="1"/>
    <col min="2" max="2" width="6.00390625" style="7" bestFit="1" customWidth="1"/>
    <col min="3" max="3" width="5.625" style="7" customWidth="1"/>
    <col min="4" max="4" width="8.875" style="7" customWidth="1"/>
    <col min="5" max="5" width="5.625" style="7" bestFit="1" customWidth="1"/>
    <col min="6" max="6" width="24.00390625" style="7" bestFit="1" customWidth="1"/>
    <col min="7" max="7" width="23.00390625" style="7" customWidth="1"/>
    <col min="8" max="8" width="24.25390625" style="7" bestFit="1" customWidth="1"/>
    <col min="9" max="9" width="12.625" style="7" bestFit="1" customWidth="1"/>
    <col min="10" max="10" width="11.625" style="7" customWidth="1"/>
    <col min="11" max="11" width="13.25390625" style="7" customWidth="1"/>
    <col min="12" max="12" width="8.125" style="8" customWidth="1"/>
    <col min="13" max="13" width="9.00390625" style="12" customWidth="1"/>
    <col min="14" max="14" width="8.25390625" style="7" customWidth="1"/>
    <col min="15" max="15" width="8.75390625" style="7" customWidth="1"/>
    <col min="16" max="16" width="7.25390625" style="7" customWidth="1"/>
    <col min="17" max="17" width="6.00390625" style="7" bestFit="1" customWidth="1"/>
    <col min="18" max="18" width="6.625" style="7" bestFit="1" customWidth="1"/>
    <col min="19" max="19" width="11.125" style="12" customWidth="1"/>
    <col min="20" max="20" width="11.125" style="7" customWidth="1"/>
    <col min="21" max="21" width="18.25390625" style="7" bestFit="1" customWidth="1"/>
    <col min="22" max="16384" width="9.125" style="7" customWidth="1"/>
  </cols>
  <sheetData>
    <row r="1" spans="2:27" ht="20.25">
      <c r="B1" s="52" t="s">
        <v>45</v>
      </c>
      <c r="C1" s="4"/>
      <c r="D1" s="4"/>
      <c r="E1" s="4"/>
      <c r="F1" s="4"/>
      <c r="G1" s="6"/>
      <c r="I1" s="5"/>
      <c r="J1" s="36"/>
      <c r="K1" s="4"/>
      <c r="L1" s="15"/>
      <c r="M1" s="4"/>
      <c r="N1" s="4"/>
      <c r="O1" s="6"/>
      <c r="P1" s="4"/>
      <c r="Q1" s="4"/>
      <c r="R1" s="10"/>
      <c r="U1" s="3"/>
      <c r="X1" s="10"/>
      <c r="Y1" s="22"/>
      <c r="Z1" s="10"/>
      <c r="AA1" s="12"/>
    </row>
    <row r="2" spans="2:26" ht="20.25">
      <c r="B2" s="39" t="s">
        <v>50</v>
      </c>
      <c r="C2" s="4"/>
      <c r="D2" s="4"/>
      <c r="E2" s="4"/>
      <c r="F2" s="6"/>
      <c r="H2" s="5"/>
      <c r="I2" s="36"/>
      <c r="J2" s="4"/>
      <c r="K2" s="15"/>
      <c r="L2" s="15"/>
      <c r="M2" s="4"/>
      <c r="N2" s="6"/>
      <c r="O2" s="4"/>
      <c r="P2" s="4"/>
      <c r="Q2" s="4"/>
      <c r="R2" s="12"/>
      <c r="S2" s="7"/>
      <c r="T2" s="3"/>
      <c r="W2" s="10"/>
      <c r="X2" s="22"/>
      <c r="Y2" s="10"/>
      <c r="Z2" s="12"/>
    </row>
    <row r="3" spans="1:19" s="23" customFormat="1" ht="21" thickBot="1">
      <c r="A3" s="117"/>
      <c r="C3" s="17"/>
      <c r="F3" s="40"/>
      <c r="G3" s="4"/>
      <c r="H3" s="40"/>
      <c r="I3" s="4"/>
      <c r="J3" s="40"/>
      <c r="K3" s="40"/>
      <c r="L3" s="41"/>
      <c r="M3" s="42"/>
      <c r="N3" s="40"/>
      <c r="O3" s="40"/>
      <c r="P3" s="40"/>
      <c r="Q3" s="40"/>
      <c r="R3" s="43"/>
      <c r="S3" s="44"/>
    </row>
    <row r="4" spans="1:22" ht="12.75" customHeight="1">
      <c r="A4" s="227" t="s">
        <v>352</v>
      </c>
      <c r="B4" s="225" t="s">
        <v>8</v>
      </c>
      <c r="C4" s="213" t="s">
        <v>21</v>
      </c>
      <c r="D4" s="213" t="s">
        <v>22</v>
      </c>
      <c r="E4" s="213" t="s">
        <v>2</v>
      </c>
      <c r="F4" s="213" t="s">
        <v>3</v>
      </c>
      <c r="G4" s="213" t="s">
        <v>19</v>
      </c>
      <c r="H4" s="213" t="s">
        <v>10</v>
      </c>
      <c r="I4" s="213" t="s">
        <v>11</v>
      </c>
      <c r="J4" s="213" t="s">
        <v>7</v>
      </c>
      <c r="K4" s="213" t="s">
        <v>4</v>
      </c>
      <c r="L4" s="220" t="s">
        <v>1</v>
      </c>
      <c r="M4" s="215" t="s">
        <v>0</v>
      </c>
      <c r="N4" s="217" t="s">
        <v>29</v>
      </c>
      <c r="O4" s="217"/>
      <c r="P4" s="217"/>
      <c r="Q4" s="217"/>
      <c r="R4" s="217"/>
      <c r="S4" s="217"/>
      <c r="T4" s="209" t="s">
        <v>9</v>
      </c>
      <c r="U4" s="209" t="s">
        <v>23</v>
      </c>
      <c r="V4" s="218" t="s">
        <v>351</v>
      </c>
    </row>
    <row r="5" spans="1:22" s="9" customFormat="1" ht="12" thickBot="1">
      <c r="A5" s="228"/>
      <c r="B5" s="226"/>
      <c r="C5" s="214"/>
      <c r="D5" s="214"/>
      <c r="E5" s="214"/>
      <c r="F5" s="214"/>
      <c r="G5" s="214"/>
      <c r="H5" s="214"/>
      <c r="I5" s="214"/>
      <c r="J5" s="214"/>
      <c r="K5" s="214"/>
      <c r="L5" s="221"/>
      <c r="M5" s="216"/>
      <c r="N5" s="19">
        <v>1</v>
      </c>
      <c r="O5" s="19">
        <v>2</v>
      </c>
      <c r="P5" s="19">
        <v>3</v>
      </c>
      <c r="Q5" s="19">
        <v>4</v>
      </c>
      <c r="R5" s="45" t="s">
        <v>6</v>
      </c>
      <c r="S5" s="21" t="s">
        <v>0</v>
      </c>
      <c r="T5" s="210"/>
      <c r="U5" s="210"/>
      <c r="V5" s="219"/>
    </row>
    <row r="6" spans="1:22" ht="12.75">
      <c r="A6" s="102"/>
      <c r="B6" s="200"/>
      <c r="C6" s="94"/>
      <c r="D6" s="94"/>
      <c r="E6" s="94"/>
      <c r="F6" s="96" t="s">
        <v>41</v>
      </c>
      <c r="G6" s="96"/>
      <c r="H6" s="94"/>
      <c r="I6" s="94"/>
      <c r="J6" s="97"/>
      <c r="K6" s="94"/>
      <c r="L6" s="98"/>
      <c r="M6" s="99"/>
      <c r="N6" s="94"/>
      <c r="O6" s="94"/>
      <c r="P6" s="94"/>
      <c r="Q6" s="94"/>
      <c r="R6" s="94"/>
      <c r="S6" s="99"/>
      <c r="T6" s="94"/>
      <c r="U6" s="94"/>
      <c r="V6" s="114"/>
    </row>
    <row r="7" spans="1:22" ht="12.75">
      <c r="A7" s="102"/>
      <c r="B7" s="116"/>
      <c r="C7" s="2"/>
      <c r="D7" s="2"/>
      <c r="E7" s="2"/>
      <c r="F7" s="35" t="s">
        <v>42</v>
      </c>
      <c r="G7" s="13"/>
      <c r="H7" s="2"/>
      <c r="I7" s="2"/>
      <c r="J7" s="27"/>
      <c r="K7" s="2"/>
      <c r="L7" s="1"/>
      <c r="M7" s="14"/>
      <c r="N7" s="2"/>
      <c r="O7" s="2"/>
      <c r="P7" s="2"/>
      <c r="Q7" s="2"/>
      <c r="R7" s="2"/>
      <c r="S7" s="14"/>
      <c r="T7" s="2"/>
      <c r="U7" s="2"/>
      <c r="V7" s="101"/>
    </row>
    <row r="8" spans="1:22" ht="12.75">
      <c r="A8" s="100">
        <v>12</v>
      </c>
      <c r="B8" s="116">
        <v>1</v>
      </c>
      <c r="C8" s="2" t="s">
        <v>269</v>
      </c>
      <c r="D8" s="2" t="s">
        <v>65</v>
      </c>
      <c r="E8" s="2">
        <v>60</v>
      </c>
      <c r="F8" s="2" t="s">
        <v>108</v>
      </c>
      <c r="G8" s="2" t="s">
        <v>104</v>
      </c>
      <c r="H8" s="2" t="s">
        <v>76</v>
      </c>
      <c r="I8" s="2" t="s">
        <v>68</v>
      </c>
      <c r="J8" s="27">
        <v>35532</v>
      </c>
      <c r="K8" s="24" t="s">
        <v>109</v>
      </c>
      <c r="L8" s="1">
        <v>57.5</v>
      </c>
      <c r="M8" s="14">
        <v>0.908</v>
      </c>
      <c r="N8" s="2">
        <v>50</v>
      </c>
      <c r="O8" s="82">
        <v>55</v>
      </c>
      <c r="P8" s="82">
        <v>55</v>
      </c>
      <c r="Q8" s="2"/>
      <c r="R8" s="2">
        <v>50</v>
      </c>
      <c r="S8" s="14">
        <f>R8*M8</f>
        <v>45.4</v>
      </c>
      <c r="T8" s="2"/>
      <c r="U8" s="2" t="s">
        <v>395</v>
      </c>
      <c r="V8" s="101">
        <v>12</v>
      </c>
    </row>
    <row r="9" spans="1:22" ht="12.75">
      <c r="A9" s="100"/>
      <c r="B9" s="116"/>
      <c r="C9" s="2"/>
      <c r="D9" s="2"/>
      <c r="E9" s="2"/>
      <c r="F9" s="95" t="s">
        <v>43</v>
      </c>
      <c r="G9" s="2"/>
      <c r="H9" s="2"/>
      <c r="I9" s="2"/>
      <c r="J9" s="27"/>
      <c r="K9" s="24"/>
      <c r="L9" s="1"/>
      <c r="M9" s="14"/>
      <c r="N9" s="2"/>
      <c r="O9" s="82"/>
      <c r="P9" s="82"/>
      <c r="Q9" s="2"/>
      <c r="R9" s="2"/>
      <c r="S9" s="14"/>
      <c r="T9" s="2"/>
      <c r="U9" s="2"/>
      <c r="V9" s="101"/>
    </row>
    <row r="10" spans="1:22" ht="12.75">
      <c r="A10" s="100">
        <v>12</v>
      </c>
      <c r="B10" s="116">
        <v>1</v>
      </c>
      <c r="C10" s="2" t="s">
        <v>269</v>
      </c>
      <c r="D10" s="2" t="s">
        <v>65</v>
      </c>
      <c r="E10" s="2">
        <v>44</v>
      </c>
      <c r="F10" s="2" t="s">
        <v>195</v>
      </c>
      <c r="G10" s="2" t="s">
        <v>172</v>
      </c>
      <c r="H10" s="2" t="s">
        <v>76</v>
      </c>
      <c r="I10" s="2" t="s">
        <v>68</v>
      </c>
      <c r="J10" s="27">
        <v>39021</v>
      </c>
      <c r="K10" s="24" t="s">
        <v>81</v>
      </c>
      <c r="L10" s="1">
        <v>40</v>
      </c>
      <c r="M10" s="14">
        <v>1.6154</v>
      </c>
      <c r="N10" s="2">
        <v>30</v>
      </c>
      <c r="O10" s="2">
        <v>35</v>
      </c>
      <c r="P10" s="82">
        <v>37.5</v>
      </c>
      <c r="Q10" s="2"/>
      <c r="R10" s="2">
        <v>35</v>
      </c>
      <c r="S10" s="14">
        <f aca="true" t="shared" si="0" ref="S10:S19">R10*M10</f>
        <v>56.539</v>
      </c>
      <c r="T10" s="2"/>
      <c r="U10" s="2" t="s">
        <v>118</v>
      </c>
      <c r="V10" s="101">
        <v>12</v>
      </c>
    </row>
    <row r="11" spans="1:22" ht="12.75">
      <c r="A11" s="100">
        <v>5</v>
      </c>
      <c r="B11" s="116">
        <v>2</v>
      </c>
      <c r="C11" s="2" t="s">
        <v>269</v>
      </c>
      <c r="D11" s="2" t="s">
        <v>65</v>
      </c>
      <c r="E11" s="2">
        <v>44</v>
      </c>
      <c r="F11" s="2" t="s">
        <v>122</v>
      </c>
      <c r="G11" s="2" t="s">
        <v>172</v>
      </c>
      <c r="H11" s="2" t="s">
        <v>76</v>
      </c>
      <c r="I11" s="2" t="s">
        <v>68</v>
      </c>
      <c r="J11" s="27">
        <v>40942</v>
      </c>
      <c r="K11" s="24" t="s">
        <v>81</v>
      </c>
      <c r="L11" s="1">
        <v>26.32</v>
      </c>
      <c r="M11" s="14">
        <v>1.6154</v>
      </c>
      <c r="N11" s="2">
        <v>10</v>
      </c>
      <c r="O11" s="2">
        <v>20</v>
      </c>
      <c r="P11" s="82">
        <v>22.5</v>
      </c>
      <c r="Q11" s="2"/>
      <c r="R11" s="2">
        <v>20</v>
      </c>
      <c r="S11" s="14">
        <f t="shared" si="0"/>
        <v>32.308</v>
      </c>
      <c r="T11" s="2"/>
      <c r="U11" s="2" t="s">
        <v>118</v>
      </c>
      <c r="V11" s="101">
        <v>12</v>
      </c>
    </row>
    <row r="12" spans="1:22" ht="12.75">
      <c r="A12" s="100">
        <v>3</v>
      </c>
      <c r="B12" s="116">
        <v>3</v>
      </c>
      <c r="C12" s="2" t="s">
        <v>269</v>
      </c>
      <c r="D12" s="2" t="s">
        <v>65</v>
      </c>
      <c r="E12" s="2">
        <v>44</v>
      </c>
      <c r="F12" s="2" t="s">
        <v>347</v>
      </c>
      <c r="G12" s="2" t="s">
        <v>172</v>
      </c>
      <c r="H12" s="2" t="s">
        <v>76</v>
      </c>
      <c r="I12" s="2" t="s">
        <v>68</v>
      </c>
      <c r="J12" s="27">
        <v>40583</v>
      </c>
      <c r="K12" s="24" t="s">
        <v>81</v>
      </c>
      <c r="L12" s="1">
        <v>39.9</v>
      </c>
      <c r="M12" s="14">
        <v>1.6154</v>
      </c>
      <c r="N12" s="2">
        <v>20</v>
      </c>
      <c r="O12" s="82">
        <v>25</v>
      </c>
      <c r="P12" s="82">
        <v>25</v>
      </c>
      <c r="Q12" s="2"/>
      <c r="R12" s="2">
        <v>20</v>
      </c>
      <c r="S12" s="14">
        <f t="shared" si="0"/>
        <v>32.308</v>
      </c>
      <c r="T12" s="2"/>
      <c r="U12" s="2" t="s">
        <v>118</v>
      </c>
      <c r="V12" s="101">
        <v>3</v>
      </c>
    </row>
    <row r="13" spans="1:22" ht="12.75">
      <c r="A13" s="100">
        <v>12</v>
      </c>
      <c r="B13" s="116">
        <v>1</v>
      </c>
      <c r="C13" s="2" t="s">
        <v>269</v>
      </c>
      <c r="D13" s="2" t="s">
        <v>65</v>
      </c>
      <c r="E13" s="2">
        <v>56</v>
      </c>
      <c r="F13" s="2" t="s">
        <v>187</v>
      </c>
      <c r="G13" s="2" t="s">
        <v>172</v>
      </c>
      <c r="H13" s="2" t="s">
        <v>76</v>
      </c>
      <c r="I13" s="2" t="s">
        <v>68</v>
      </c>
      <c r="J13" s="27">
        <v>38450</v>
      </c>
      <c r="K13" s="24" t="s">
        <v>81</v>
      </c>
      <c r="L13" s="1">
        <v>52.8</v>
      </c>
      <c r="M13" s="14">
        <v>1.1498</v>
      </c>
      <c r="N13" s="2">
        <v>50</v>
      </c>
      <c r="O13" s="2">
        <v>52.5</v>
      </c>
      <c r="P13" s="82">
        <v>55</v>
      </c>
      <c r="Q13" s="2"/>
      <c r="R13" s="2">
        <v>52.5</v>
      </c>
      <c r="S13" s="14">
        <f t="shared" si="0"/>
        <v>60.3645</v>
      </c>
      <c r="T13" s="2"/>
      <c r="U13" s="2" t="s">
        <v>118</v>
      </c>
      <c r="V13" s="101">
        <v>12</v>
      </c>
    </row>
    <row r="14" spans="1:22" ht="12.75">
      <c r="A14" s="100">
        <v>12</v>
      </c>
      <c r="B14" s="116">
        <v>1</v>
      </c>
      <c r="C14" s="2" t="s">
        <v>269</v>
      </c>
      <c r="D14" s="2" t="s">
        <v>65</v>
      </c>
      <c r="E14" s="2">
        <v>75</v>
      </c>
      <c r="F14" s="2" t="s">
        <v>326</v>
      </c>
      <c r="G14" s="2" t="s">
        <v>136</v>
      </c>
      <c r="H14" s="2" t="s">
        <v>136</v>
      </c>
      <c r="I14" s="2" t="s">
        <v>68</v>
      </c>
      <c r="J14" s="27">
        <v>32757</v>
      </c>
      <c r="K14" s="24" t="s">
        <v>69</v>
      </c>
      <c r="L14" s="1">
        <v>74.89</v>
      </c>
      <c r="M14" s="14">
        <v>0.6602</v>
      </c>
      <c r="N14" s="2">
        <v>120</v>
      </c>
      <c r="O14" s="2">
        <v>127.5</v>
      </c>
      <c r="P14" s="2" t="s">
        <v>339</v>
      </c>
      <c r="Q14" s="2"/>
      <c r="R14" s="2">
        <v>127.5</v>
      </c>
      <c r="S14" s="14">
        <f t="shared" si="0"/>
        <v>84.1755</v>
      </c>
      <c r="T14" s="2"/>
      <c r="U14" s="2" t="s">
        <v>309</v>
      </c>
      <c r="V14" s="101">
        <v>12</v>
      </c>
    </row>
    <row r="15" spans="1:22" ht="12.75">
      <c r="A15" s="100">
        <v>5</v>
      </c>
      <c r="B15" s="116">
        <v>2</v>
      </c>
      <c r="C15" s="2" t="s">
        <v>269</v>
      </c>
      <c r="D15" s="2" t="s">
        <v>65</v>
      </c>
      <c r="E15" s="2">
        <v>75</v>
      </c>
      <c r="F15" s="2" t="s">
        <v>245</v>
      </c>
      <c r="G15" s="2" t="s">
        <v>182</v>
      </c>
      <c r="H15" s="2" t="s">
        <v>76</v>
      </c>
      <c r="I15" s="2" t="s">
        <v>68</v>
      </c>
      <c r="J15" s="27">
        <v>34314</v>
      </c>
      <c r="K15" s="24" t="s">
        <v>69</v>
      </c>
      <c r="L15" s="1">
        <v>74.4</v>
      </c>
      <c r="M15" s="14">
        <v>0.6687</v>
      </c>
      <c r="N15" s="2">
        <v>100</v>
      </c>
      <c r="O15" s="82">
        <v>110</v>
      </c>
      <c r="P15" s="82">
        <v>110</v>
      </c>
      <c r="Q15" s="2"/>
      <c r="R15" s="2">
        <v>100</v>
      </c>
      <c r="S15" s="14">
        <f t="shared" si="0"/>
        <v>66.86999999999999</v>
      </c>
      <c r="T15" s="2"/>
      <c r="U15" s="2"/>
      <c r="V15" s="101"/>
    </row>
    <row r="16" spans="1:22" ht="12.75">
      <c r="A16" s="100">
        <v>12</v>
      </c>
      <c r="B16" s="116">
        <v>1</v>
      </c>
      <c r="C16" s="2" t="s">
        <v>269</v>
      </c>
      <c r="D16" s="2" t="s">
        <v>65</v>
      </c>
      <c r="E16" s="2">
        <v>90</v>
      </c>
      <c r="F16" s="2" t="s">
        <v>196</v>
      </c>
      <c r="G16" s="2" t="s">
        <v>172</v>
      </c>
      <c r="H16" s="2" t="s">
        <v>76</v>
      </c>
      <c r="I16" s="2" t="s">
        <v>68</v>
      </c>
      <c r="J16" s="27">
        <v>37562</v>
      </c>
      <c r="K16" s="24" t="s">
        <v>92</v>
      </c>
      <c r="L16" s="1">
        <v>89.75</v>
      </c>
      <c r="M16" s="14">
        <v>0.6659</v>
      </c>
      <c r="N16" s="2">
        <v>105</v>
      </c>
      <c r="O16" s="2">
        <v>115</v>
      </c>
      <c r="P16" s="82">
        <v>120</v>
      </c>
      <c r="Q16" s="2"/>
      <c r="R16" s="2">
        <v>115</v>
      </c>
      <c r="S16" s="14">
        <f t="shared" si="0"/>
        <v>76.5785</v>
      </c>
      <c r="T16" s="2"/>
      <c r="U16" s="2"/>
      <c r="V16" s="101"/>
    </row>
    <row r="17" spans="1:22" ht="12.75">
      <c r="A17" s="100">
        <v>12</v>
      </c>
      <c r="B17" s="116">
        <v>1</v>
      </c>
      <c r="C17" s="2" t="s">
        <v>269</v>
      </c>
      <c r="D17" s="2" t="s">
        <v>65</v>
      </c>
      <c r="E17" s="2">
        <v>90</v>
      </c>
      <c r="F17" s="2" t="s">
        <v>340</v>
      </c>
      <c r="G17" s="2" t="s">
        <v>75</v>
      </c>
      <c r="H17" s="2" t="s">
        <v>76</v>
      </c>
      <c r="I17" s="2" t="s">
        <v>68</v>
      </c>
      <c r="J17" s="27">
        <v>34487</v>
      </c>
      <c r="K17" s="24" t="s">
        <v>69</v>
      </c>
      <c r="L17" s="1">
        <v>83.1</v>
      </c>
      <c r="M17" s="14">
        <v>0.6162</v>
      </c>
      <c r="N17" s="2">
        <v>165</v>
      </c>
      <c r="O17" s="2">
        <v>170</v>
      </c>
      <c r="P17" s="2">
        <v>175</v>
      </c>
      <c r="Q17" s="2"/>
      <c r="R17" s="2">
        <v>175</v>
      </c>
      <c r="S17" s="14">
        <f t="shared" si="0"/>
        <v>107.835</v>
      </c>
      <c r="T17" s="2"/>
      <c r="U17" s="2"/>
      <c r="V17" s="101"/>
    </row>
    <row r="18" spans="1:22" ht="12.75">
      <c r="A18" s="100">
        <v>12</v>
      </c>
      <c r="B18" s="116">
        <v>1</v>
      </c>
      <c r="C18" s="2" t="s">
        <v>269</v>
      </c>
      <c r="D18" s="2" t="s">
        <v>65</v>
      </c>
      <c r="E18" s="2">
        <v>90</v>
      </c>
      <c r="F18" s="2" t="s">
        <v>190</v>
      </c>
      <c r="G18" s="2" t="s">
        <v>191</v>
      </c>
      <c r="H18" s="2" t="s">
        <v>76</v>
      </c>
      <c r="I18" s="2" t="s">
        <v>68</v>
      </c>
      <c r="J18" s="27">
        <v>28706</v>
      </c>
      <c r="K18" s="24" t="s">
        <v>107</v>
      </c>
      <c r="L18" s="1">
        <v>90</v>
      </c>
      <c r="M18" s="14">
        <v>0.5853</v>
      </c>
      <c r="N18" s="2">
        <v>110</v>
      </c>
      <c r="O18" s="82">
        <v>122.5</v>
      </c>
      <c r="P18" s="2">
        <v>135</v>
      </c>
      <c r="Q18" s="2"/>
      <c r="R18" s="2">
        <v>135</v>
      </c>
      <c r="S18" s="14">
        <f>R18*M18</f>
        <v>79.0155</v>
      </c>
      <c r="T18" s="2"/>
      <c r="U18" s="2" t="s">
        <v>396</v>
      </c>
      <c r="V18" s="101">
        <v>12</v>
      </c>
    </row>
    <row r="19" spans="1:22" ht="12.75">
      <c r="A19" s="100">
        <v>12</v>
      </c>
      <c r="B19" s="116">
        <v>1</v>
      </c>
      <c r="C19" s="2" t="s">
        <v>269</v>
      </c>
      <c r="D19" s="2" t="s">
        <v>65</v>
      </c>
      <c r="E19" s="2">
        <v>100</v>
      </c>
      <c r="F19" s="2" t="s">
        <v>103</v>
      </c>
      <c r="G19" s="2" t="s">
        <v>104</v>
      </c>
      <c r="H19" s="2" t="s">
        <v>76</v>
      </c>
      <c r="I19" s="2" t="s">
        <v>68</v>
      </c>
      <c r="J19" s="27">
        <v>30709</v>
      </c>
      <c r="K19" s="24" t="s">
        <v>69</v>
      </c>
      <c r="L19" s="1">
        <v>97.55</v>
      </c>
      <c r="M19" s="14">
        <v>0.5602</v>
      </c>
      <c r="N19" s="2">
        <v>130</v>
      </c>
      <c r="O19" s="2">
        <v>140</v>
      </c>
      <c r="P19" s="2">
        <v>150</v>
      </c>
      <c r="Q19" s="2"/>
      <c r="R19" s="2">
        <v>150</v>
      </c>
      <c r="S19" s="14">
        <f t="shared" si="0"/>
        <v>84.03</v>
      </c>
      <c r="T19" s="2"/>
      <c r="U19" s="2"/>
      <c r="V19" s="101"/>
    </row>
    <row r="20" spans="1:22" ht="12.75">
      <c r="A20" s="100"/>
      <c r="B20" s="116"/>
      <c r="C20" s="2"/>
      <c r="D20" s="2"/>
      <c r="E20" s="2"/>
      <c r="F20" s="51" t="s">
        <v>44</v>
      </c>
      <c r="G20" s="2"/>
      <c r="H20" s="2"/>
      <c r="I20" s="2"/>
      <c r="J20" s="27"/>
      <c r="K20" s="24"/>
      <c r="L20" s="1"/>
      <c r="M20" s="14"/>
      <c r="N20" s="2"/>
      <c r="O20" s="2"/>
      <c r="P20" s="2"/>
      <c r="Q20" s="2"/>
      <c r="R20" s="2"/>
      <c r="S20" s="14"/>
      <c r="T20" s="2"/>
      <c r="U20" s="2"/>
      <c r="V20" s="101"/>
    </row>
    <row r="21" spans="1:22" ht="12.75">
      <c r="A21" s="100"/>
      <c r="B21" s="116"/>
      <c r="C21" s="2"/>
      <c r="D21" s="2"/>
      <c r="E21" s="2"/>
      <c r="F21" s="95" t="s">
        <v>42</v>
      </c>
      <c r="G21" s="2"/>
      <c r="H21" s="2"/>
      <c r="I21" s="2"/>
      <c r="J21" s="27"/>
      <c r="K21" s="24"/>
      <c r="L21" s="1"/>
      <c r="M21" s="14"/>
      <c r="N21" s="2"/>
      <c r="O21" s="2"/>
      <c r="P21" s="2"/>
      <c r="Q21" s="2"/>
      <c r="R21" s="2"/>
      <c r="S21" s="14"/>
      <c r="T21" s="2"/>
      <c r="U21" s="2"/>
      <c r="V21" s="101"/>
    </row>
    <row r="22" spans="1:22" ht="12.75">
      <c r="A22" s="100">
        <v>12</v>
      </c>
      <c r="B22" s="116">
        <v>1</v>
      </c>
      <c r="C22" s="2" t="s">
        <v>44</v>
      </c>
      <c r="D22" s="2" t="s">
        <v>65</v>
      </c>
      <c r="E22" s="2">
        <v>56</v>
      </c>
      <c r="F22" s="2" t="s">
        <v>116</v>
      </c>
      <c r="G22" s="2" t="s">
        <v>172</v>
      </c>
      <c r="H22" s="2" t="s">
        <v>76</v>
      </c>
      <c r="I22" s="2" t="s">
        <v>68</v>
      </c>
      <c r="J22" s="27">
        <v>38069</v>
      </c>
      <c r="K22" s="24" t="s">
        <v>117</v>
      </c>
      <c r="L22" s="1">
        <v>53.82</v>
      </c>
      <c r="M22" s="32">
        <v>1.155</v>
      </c>
      <c r="N22" s="2">
        <v>35</v>
      </c>
      <c r="O22" s="2">
        <v>40</v>
      </c>
      <c r="P22" s="2">
        <v>45</v>
      </c>
      <c r="Q22" s="2"/>
      <c r="R22" s="2">
        <v>45</v>
      </c>
      <c r="S22" s="14">
        <f>R22*M22</f>
        <v>51.975</v>
      </c>
      <c r="T22" s="2"/>
      <c r="U22" s="2" t="s">
        <v>118</v>
      </c>
      <c r="V22" s="101">
        <v>12</v>
      </c>
    </row>
    <row r="23" spans="1:22" ht="12.75">
      <c r="A23" s="100"/>
      <c r="B23" s="116"/>
      <c r="C23" s="2"/>
      <c r="D23" s="2"/>
      <c r="E23" s="2"/>
      <c r="F23" s="95" t="s">
        <v>43</v>
      </c>
      <c r="G23" s="2"/>
      <c r="H23" s="2"/>
      <c r="I23" s="2"/>
      <c r="J23" s="27"/>
      <c r="K23" s="24"/>
      <c r="L23" s="1"/>
      <c r="M23" s="32"/>
      <c r="N23" s="2"/>
      <c r="O23" s="2"/>
      <c r="P23" s="2"/>
      <c r="Q23" s="2"/>
      <c r="R23" s="2"/>
      <c r="S23" s="14"/>
      <c r="T23" s="2"/>
      <c r="U23" s="2"/>
      <c r="V23" s="101"/>
    </row>
    <row r="24" spans="1:22" ht="12.75">
      <c r="A24" s="100">
        <v>12</v>
      </c>
      <c r="B24" s="116">
        <v>1</v>
      </c>
      <c r="C24" s="2" t="s">
        <v>44</v>
      </c>
      <c r="D24" s="2" t="s">
        <v>65</v>
      </c>
      <c r="E24" s="2">
        <v>44</v>
      </c>
      <c r="F24" s="2" t="s">
        <v>153</v>
      </c>
      <c r="G24" s="2" t="s">
        <v>172</v>
      </c>
      <c r="H24" s="2" t="s">
        <v>76</v>
      </c>
      <c r="I24" s="2" t="s">
        <v>68</v>
      </c>
      <c r="J24" s="27">
        <v>40256</v>
      </c>
      <c r="K24" s="24" t="s">
        <v>81</v>
      </c>
      <c r="L24" s="1">
        <v>27.8</v>
      </c>
      <c r="M24" s="14">
        <v>1.6154</v>
      </c>
      <c r="N24" s="2">
        <v>20</v>
      </c>
      <c r="O24" s="2">
        <v>25</v>
      </c>
      <c r="P24" s="2">
        <v>27.5</v>
      </c>
      <c r="Q24" s="2"/>
      <c r="R24" s="2">
        <v>27.5</v>
      </c>
      <c r="S24" s="14">
        <f aca="true" t="shared" si="1" ref="S24:S33">R24*M24</f>
        <v>44.4235</v>
      </c>
      <c r="T24" s="2"/>
      <c r="U24" s="2" t="s">
        <v>118</v>
      </c>
      <c r="V24" s="101">
        <v>12</v>
      </c>
    </row>
    <row r="25" spans="1:22" ht="12.75">
      <c r="A25" s="100">
        <v>12</v>
      </c>
      <c r="B25" s="116">
        <v>1</v>
      </c>
      <c r="C25" s="2" t="s">
        <v>44</v>
      </c>
      <c r="D25" s="2" t="s">
        <v>65</v>
      </c>
      <c r="E25" s="2">
        <v>48</v>
      </c>
      <c r="F25" s="2" t="s">
        <v>185</v>
      </c>
      <c r="G25" s="2" t="s">
        <v>172</v>
      </c>
      <c r="H25" s="2" t="s">
        <v>76</v>
      </c>
      <c r="I25" s="2" t="s">
        <v>68</v>
      </c>
      <c r="J25" s="27">
        <v>38006</v>
      </c>
      <c r="K25" s="24" t="s">
        <v>117</v>
      </c>
      <c r="L25" s="1">
        <v>47.58</v>
      </c>
      <c r="M25" s="14">
        <v>1.2481</v>
      </c>
      <c r="N25" s="2">
        <v>42.5</v>
      </c>
      <c r="O25" s="2">
        <v>45</v>
      </c>
      <c r="P25" s="82">
        <v>47.5</v>
      </c>
      <c r="Q25" s="2"/>
      <c r="R25" s="2">
        <v>45</v>
      </c>
      <c r="S25" s="14">
        <f t="shared" si="1"/>
        <v>56.1645</v>
      </c>
      <c r="T25" s="2"/>
      <c r="U25" s="2" t="s">
        <v>118</v>
      </c>
      <c r="V25" s="101">
        <v>12</v>
      </c>
    </row>
    <row r="26" spans="1:22" ht="12.75">
      <c r="A26" s="100">
        <v>12</v>
      </c>
      <c r="B26" s="116">
        <v>1</v>
      </c>
      <c r="C26" s="2" t="s">
        <v>44</v>
      </c>
      <c r="D26" s="2" t="s">
        <v>65</v>
      </c>
      <c r="E26" s="2">
        <v>67.5</v>
      </c>
      <c r="F26" s="2" t="s">
        <v>244</v>
      </c>
      <c r="G26" s="2" t="s">
        <v>172</v>
      </c>
      <c r="H26" s="2" t="s">
        <v>76</v>
      </c>
      <c r="I26" s="2" t="s">
        <v>68</v>
      </c>
      <c r="J26" s="27">
        <v>38232</v>
      </c>
      <c r="K26" s="24" t="s">
        <v>117</v>
      </c>
      <c r="L26" s="1">
        <v>62.9</v>
      </c>
      <c r="M26" s="14">
        <v>0.9242</v>
      </c>
      <c r="N26" s="2">
        <v>65</v>
      </c>
      <c r="O26" s="82">
        <v>67.5</v>
      </c>
      <c r="P26" s="82">
        <v>67.5</v>
      </c>
      <c r="Q26" s="2"/>
      <c r="R26" s="2">
        <v>65</v>
      </c>
      <c r="S26" s="14">
        <f t="shared" si="1"/>
        <v>60.073</v>
      </c>
      <c r="T26" s="2"/>
      <c r="U26" s="2" t="s">
        <v>118</v>
      </c>
      <c r="V26" s="101">
        <v>12</v>
      </c>
    </row>
    <row r="27" spans="1:22" ht="12.75">
      <c r="A27" s="100">
        <v>12</v>
      </c>
      <c r="B27" s="116">
        <v>1</v>
      </c>
      <c r="C27" s="2" t="s">
        <v>44</v>
      </c>
      <c r="D27" s="2" t="s">
        <v>65</v>
      </c>
      <c r="E27" s="2">
        <v>67.5</v>
      </c>
      <c r="F27" s="2" t="s">
        <v>118</v>
      </c>
      <c r="G27" s="2" t="s">
        <v>172</v>
      </c>
      <c r="H27" s="2" t="s">
        <v>76</v>
      </c>
      <c r="I27" s="2" t="s">
        <v>68</v>
      </c>
      <c r="J27" s="27">
        <v>33712</v>
      </c>
      <c r="K27" s="24" t="s">
        <v>69</v>
      </c>
      <c r="L27" s="1">
        <v>66.8</v>
      </c>
      <c r="M27" s="14">
        <v>0.7327</v>
      </c>
      <c r="N27" s="2">
        <v>90</v>
      </c>
      <c r="O27" s="2">
        <v>102.5</v>
      </c>
      <c r="P27" s="82">
        <v>112.5</v>
      </c>
      <c r="Q27" s="2"/>
      <c r="R27" s="2">
        <v>102.5</v>
      </c>
      <c r="S27" s="14">
        <f t="shared" si="1"/>
        <v>75.10175</v>
      </c>
      <c r="T27" s="2"/>
      <c r="U27" s="2" t="s">
        <v>118</v>
      </c>
      <c r="V27" s="101">
        <v>12</v>
      </c>
    </row>
    <row r="28" spans="1:22" ht="12.75">
      <c r="A28" s="100">
        <v>12</v>
      </c>
      <c r="B28" s="116">
        <v>1</v>
      </c>
      <c r="C28" s="2" t="s">
        <v>44</v>
      </c>
      <c r="D28" s="2" t="s">
        <v>65</v>
      </c>
      <c r="E28" s="2">
        <v>75</v>
      </c>
      <c r="F28" s="2" t="s">
        <v>178</v>
      </c>
      <c r="G28" s="2" t="s">
        <v>172</v>
      </c>
      <c r="H28" s="2" t="s">
        <v>76</v>
      </c>
      <c r="I28" s="2" t="s">
        <v>68</v>
      </c>
      <c r="J28" s="27">
        <v>37751</v>
      </c>
      <c r="K28" s="24" t="s">
        <v>117</v>
      </c>
      <c r="L28" s="1">
        <v>70.3</v>
      </c>
      <c r="M28" s="14">
        <v>0.8266</v>
      </c>
      <c r="N28" s="2">
        <v>65</v>
      </c>
      <c r="O28" s="2">
        <v>70</v>
      </c>
      <c r="P28" s="82">
        <v>80</v>
      </c>
      <c r="Q28" s="2"/>
      <c r="R28" s="2">
        <v>70</v>
      </c>
      <c r="S28" s="14">
        <f t="shared" si="1"/>
        <v>57.862</v>
      </c>
      <c r="T28" s="2"/>
      <c r="U28" s="2" t="s">
        <v>118</v>
      </c>
      <c r="V28" s="101">
        <v>12</v>
      </c>
    </row>
    <row r="29" spans="1:22" ht="12.75">
      <c r="A29" s="100">
        <v>12</v>
      </c>
      <c r="B29" s="116">
        <v>1</v>
      </c>
      <c r="C29" s="2" t="s">
        <v>44</v>
      </c>
      <c r="D29" s="2" t="s">
        <v>65</v>
      </c>
      <c r="E29" s="2">
        <v>75</v>
      </c>
      <c r="F29" s="2" t="s">
        <v>186</v>
      </c>
      <c r="G29" s="2" t="s">
        <v>172</v>
      </c>
      <c r="H29" s="2" t="s">
        <v>76</v>
      </c>
      <c r="I29" s="2" t="s">
        <v>68</v>
      </c>
      <c r="J29" s="27">
        <v>33826</v>
      </c>
      <c r="K29" s="24" t="s">
        <v>69</v>
      </c>
      <c r="L29" s="1">
        <v>74.45</v>
      </c>
      <c r="M29" s="14">
        <v>0.668</v>
      </c>
      <c r="N29" s="2">
        <v>60</v>
      </c>
      <c r="O29" s="2">
        <v>70</v>
      </c>
      <c r="P29" s="82">
        <v>72.5</v>
      </c>
      <c r="Q29" s="2"/>
      <c r="R29" s="2">
        <v>70</v>
      </c>
      <c r="S29" s="14">
        <f t="shared" si="1"/>
        <v>46.760000000000005</v>
      </c>
      <c r="T29" s="2"/>
      <c r="U29" s="2" t="s">
        <v>118</v>
      </c>
      <c r="V29" s="101">
        <v>12</v>
      </c>
    </row>
    <row r="30" spans="1:22" ht="12.75">
      <c r="A30" s="100">
        <v>12</v>
      </c>
      <c r="B30" s="116">
        <v>1</v>
      </c>
      <c r="C30" s="2" t="s">
        <v>44</v>
      </c>
      <c r="D30" s="2" t="s">
        <v>65</v>
      </c>
      <c r="E30" s="2">
        <v>82.5</v>
      </c>
      <c r="F30" s="2" t="s">
        <v>246</v>
      </c>
      <c r="G30" s="2" t="s">
        <v>182</v>
      </c>
      <c r="H30" s="2" t="s">
        <v>76</v>
      </c>
      <c r="I30" s="2" t="s">
        <v>68</v>
      </c>
      <c r="J30" s="27">
        <v>23662</v>
      </c>
      <c r="K30" s="24" t="s">
        <v>69</v>
      </c>
      <c r="L30" s="1">
        <v>81.95</v>
      </c>
      <c r="M30" s="14">
        <v>0.8271</v>
      </c>
      <c r="N30" s="2">
        <v>130</v>
      </c>
      <c r="O30" s="2">
        <v>140</v>
      </c>
      <c r="P30" s="2">
        <v>142.5</v>
      </c>
      <c r="Q30" s="2"/>
      <c r="R30" s="2">
        <v>142.5</v>
      </c>
      <c r="S30" s="14">
        <f t="shared" si="1"/>
        <v>117.86174999999999</v>
      </c>
      <c r="T30" s="2"/>
      <c r="U30" s="2"/>
      <c r="V30" s="101"/>
    </row>
    <row r="31" spans="1:22" ht="12.75">
      <c r="A31" s="100">
        <v>12</v>
      </c>
      <c r="B31" s="116">
        <v>1</v>
      </c>
      <c r="C31" s="2" t="s">
        <v>44</v>
      </c>
      <c r="D31" s="2" t="s">
        <v>65</v>
      </c>
      <c r="E31" s="2">
        <v>82.5</v>
      </c>
      <c r="F31" s="2" t="s">
        <v>246</v>
      </c>
      <c r="G31" s="2" t="s">
        <v>182</v>
      </c>
      <c r="H31" s="2" t="s">
        <v>76</v>
      </c>
      <c r="I31" s="2" t="s">
        <v>68</v>
      </c>
      <c r="J31" s="27">
        <v>23662</v>
      </c>
      <c r="K31" s="24" t="s">
        <v>121</v>
      </c>
      <c r="L31" s="1">
        <v>81.95</v>
      </c>
      <c r="M31" s="14">
        <v>0.8271</v>
      </c>
      <c r="N31" s="2">
        <v>130</v>
      </c>
      <c r="O31" s="2">
        <v>140</v>
      </c>
      <c r="P31" s="2">
        <v>142.5</v>
      </c>
      <c r="Q31" s="2"/>
      <c r="R31" s="2">
        <v>142.5</v>
      </c>
      <c r="S31" s="14">
        <f>R31*M31</f>
        <v>117.86174999999999</v>
      </c>
      <c r="T31" s="2"/>
      <c r="U31" s="2"/>
      <c r="V31" s="101"/>
    </row>
    <row r="32" spans="1:22" ht="12.75">
      <c r="A32" s="100">
        <v>12</v>
      </c>
      <c r="B32" s="116">
        <v>1</v>
      </c>
      <c r="C32" s="2" t="s">
        <v>44</v>
      </c>
      <c r="D32" s="2" t="s">
        <v>65</v>
      </c>
      <c r="E32" s="2">
        <v>90</v>
      </c>
      <c r="F32" s="2" t="s">
        <v>120</v>
      </c>
      <c r="G32" s="2" t="s">
        <v>172</v>
      </c>
      <c r="H32" s="2" t="s">
        <v>76</v>
      </c>
      <c r="I32" s="2" t="s">
        <v>68</v>
      </c>
      <c r="J32" s="27">
        <v>23878</v>
      </c>
      <c r="K32" s="24" t="s">
        <v>121</v>
      </c>
      <c r="L32" s="1">
        <v>83.2</v>
      </c>
      <c r="M32" s="14">
        <v>0.7887</v>
      </c>
      <c r="N32" s="2">
        <v>90</v>
      </c>
      <c r="O32" s="82">
        <v>105</v>
      </c>
      <c r="P32" s="2">
        <v>107.5</v>
      </c>
      <c r="Q32" s="2"/>
      <c r="R32" s="2">
        <v>107.5</v>
      </c>
      <c r="S32" s="14">
        <f t="shared" si="1"/>
        <v>84.78524999999999</v>
      </c>
      <c r="T32" s="2"/>
      <c r="U32" s="2" t="s">
        <v>118</v>
      </c>
      <c r="V32" s="101">
        <v>12</v>
      </c>
    </row>
    <row r="33" spans="1:22" ht="13.5" thickBot="1">
      <c r="A33" s="103">
        <v>12</v>
      </c>
      <c r="B33" s="201">
        <v>1</v>
      </c>
      <c r="C33" s="104" t="s">
        <v>44</v>
      </c>
      <c r="D33" s="104" t="s">
        <v>65</v>
      </c>
      <c r="E33" s="104">
        <v>100</v>
      </c>
      <c r="F33" s="104" t="s">
        <v>337</v>
      </c>
      <c r="G33" s="104" t="s">
        <v>104</v>
      </c>
      <c r="H33" s="104" t="s">
        <v>76</v>
      </c>
      <c r="I33" s="104" t="s">
        <v>68</v>
      </c>
      <c r="J33" s="105">
        <v>29143</v>
      </c>
      <c r="K33" s="106" t="s">
        <v>69</v>
      </c>
      <c r="L33" s="107">
        <v>97.65</v>
      </c>
      <c r="M33" s="108">
        <v>0.5599</v>
      </c>
      <c r="N33" s="104">
        <v>140</v>
      </c>
      <c r="O33" s="202">
        <v>162.5</v>
      </c>
      <c r="P33" s="202">
        <v>162.5</v>
      </c>
      <c r="Q33" s="104"/>
      <c r="R33" s="104">
        <v>140</v>
      </c>
      <c r="S33" s="108">
        <f t="shared" si="1"/>
        <v>78.386</v>
      </c>
      <c r="T33" s="104"/>
      <c r="U33" s="104"/>
      <c r="V33" s="113"/>
    </row>
    <row r="36" spans="1:33" ht="12.75">
      <c r="A36" s="165" t="s">
        <v>429</v>
      </c>
      <c r="F36" s="165" t="s">
        <v>431</v>
      </c>
      <c r="J36" s="8"/>
      <c r="K36" s="12"/>
      <c r="L36" s="7"/>
      <c r="M36" s="3"/>
      <c r="N36" s="3"/>
      <c r="P36" s="10"/>
      <c r="Q36" s="22"/>
      <c r="S36" s="7"/>
      <c r="V36" s="10"/>
      <c r="W36" s="22"/>
      <c r="X36" s="10"/>
      <c r="Y36" s="12"/>
      <c r="AA36" s="3"/>
      <c r="AD36" s="10"/>
      <c r="AE36" s="22"/>
      <c r="AF36" s="10"/>
      <c r="AG36" s="12"/>
    </row>
    <row r="37" spans="1:33" ht="12.75">
      <c r="A37" s="165" t="s">
        <v>430</v>
      </c>
      <c r="F37" s="165" t="s">
        <v>432</v>
      </c>
      <c r="J37" s="8"/>
      <c r="K37" s="12"/>
      <c r="L37" s="7"/>
      <c r="M37" s="3"/>
      <c r="N37" s="3"/>
      <c r="P37" s="10"/>
      <c r="Q37" s="22"/>
      <c r="S37" s="7"/>
      <c r="V37" s="10"/>
      <c r="W37" s="22"/>
      <c r="X37" s="10"/>
      <c r="Y37" s="12"/>
      <c r="AA37" s="3"/>
      <c r="AD37" s="10"/>
      <c r="AE37" s="22"/>
      <c r="AF37" s="10"/>
      <c r="AG37" s="12"/>
    </row>
    <row r="38" spans="1:33" ht="12.75">
      <c r="A38" s="165" t="s">
        <v>433</v>
      </c>
      <c r="F38" s="165" t="s">
        <v>434</v>
      </c>
      <c r="J38" s="8"/>
      <c r="K38" s="12"/>
      <c r="L38" s="7"/>
      <c r="M38" s="3"/>
      <c r="N38" s="3"/>
      <c r="P38" s="10"/>
      <c r="Q38" s="22"/>
      <c r="S38" s="7"/>
      <c r="V38" s="10"/>
      <c r="W38" s="22"/>
      <c r="X38" s="10"/>
      <c r="Y38" s="12"/>
      <c r="AA38" s="3"/>
      <c r="AD38" s="10"/>
      <c r="AE38" s="22"/>
      <c r="AF38" s="10"/>
      <c r="AG38" s="12"/>
    </row>
    <row r="39" spans="1:33" ht="12.75">
      <c r="A39" s="165" t="s">
        <v>435</v>
      </c>
      <c r="F39" s="165" t="s">
        <v>436</v>
      </c>
      <c r="J39" s="8"/>
      <c r="K39" s="12"/>
      <c r="L39" s="7"/>
      <c r="M39" s="3"/>
      <c r="N39" s="3"/>
      <c r="P39" s="10"/>
      <c r="Q39" s="22"/>
      <c r="S39" s="7"/>
      <c r="V39" s="10"/>
      <c r="W39" s="22"/>
      <c r="X39" s="10"/>
      <c r="Y39" s="12"/>
      <c r="AA39" s="3"/>
      <c r="AD39" s="10"/>
      <c r="AE39" s="22"/>
      <c r="AF39" s="10"/>
      <c r="AG39" s="12"/>
    </row>
    <row r="40" spans="1:33" ht="12.75">
      <c r="A40" s="165" t="s">
        <v>437</v>
      </c>
      <c r="F40" s="165" t="s">
        <v>438</v>
      </c>
      <c r="J40" s="8"/>
      <c r="K40" s="12"/>
      <c r="L40" s="7"/>
      <c r="M40" s="3"/>
      <c r="N40" s="3"/>
      <c r="P40" s="10"/>
      <c r="Q40" s="22"/>
      <c r="S40" s="7"/>
      <c r="V40" s="10"/>
      <c r="W40" s="22"/>
      <c r="X40" s="10"/>
      <c r="Y40" s="12"/>
      <c r="AA40" s="3"/>
      <c r="AD40" s="10"/>
      <c r="AE40" s="22"/>
      <c r="AF40" s="10"/>
      <c r="AG40" s="12"/>
    </row>
    <row r="41" spans="1:33" ht="12.75">
      <c r="A41" s="165" t="s">
        <v>439</v>
      </c>
      <c r="F41" s="165" t="s">
        <v>440</v>
      </c>
      <c r="J41" s="8"/>
      <c r="K41" s="12"/>
      <c r="L41" s="7"/>
      <c r="M41" s="3"/>
      <c r="N41" s="3"/>
      <c r="P41" s="10"/>
      <c r="Q41" s="22"/>
      <c r="S41" s="7"/>
      <c r="V41" s="10"/>
      <c r="W41" s="22"/>
      <c r="X41" s="10"/>
      <c r="Y41" s="12"/>
      <c r="AA41" s="3"/>
      <c r="AD41" s="10"/>
      <c r="AE41" s="22"/>
      <c r="AF41" s="10"/>
      <c r="AG41" s="12"/>
    </row>
    <row r="42" spans="1:33" ht="12.75">
      <c r="A42" s="165" t="s">
        <v>442</v>
      </c>
      <c r="F42" s="165" t="s">
        <v>441</v>
      </c>
      <c r="J42" s="8"/>
      <c r="K42" s="12"/>
      <c r="L42" s="7"/>
      <c r="M42" s="3"/>
      <c r="N42" s="3"/>
      <c r="P42" s="10"/>
      <c r="Q42" s="22"/>
      <c r="S42" s="7"/>
      <c r="V42" s="10"/>
      <c r="W42" s="22"/>
      <c r="X42" s="10"/>
      <c r="Y42" s="12"/>
      <c r="AA42" s="3"/>
      <c r="AD42" s="10"/>
      <c r="AE42" s="22"/>
      <c r="AF42" s="10"/>
      <c r="AG42" s="12"/>
    </row>
    <row r="43" spans="1:33" ht="12.75">
      <c r="A43" s="165" t="s">
        <v>443</v>
      </c>
      <c r="F43" s="165" t="s">
        <v>447</v>
      </c>
      <c r="J43" s="8"/>
      <c r="K43" s="12"/>
      <c r="L43" s="7"/>
      <c r="M43" s="3"/>
      <c r="N43" s="3"/>
      <c r="P43" s="10"/>
      <c r="Q43" s="22"/>
      <c r="S43" s="7"/>
      <c r="V43" s="10"/>
      <c r="W43" s="22"/>
      <c r="X43" s="10"/>
      <c r="Y43" s="12"/>
      <c r="AA43" s="3"/>
      <c r="AD43" s="10"/>
      <c r="AE43" s="22"/>
      <c r="AF43" s="10"/>
      <c r="AG43" s="12"/>
    </row>
    <row r="44" spans="1:33" ht="12.75">
      <c r="A44" s="165" t="s">
        <v>444</v>
      </c>
      <c r="F44" s="165" t="s">
        <v>445</v>
      </c>
      <c r="J44" s="8"/>
      <c r="K44" s="12"/>
      <c r="L44" s="7"/>
      <c r="M44" s="3"/>
      <c r="N44" s="3"/>
      <c r="P44" s="10"/>
      <c r="Q44" s="22"/>
      <c r="S44" s="7"/>
      <c r="V44" s="10"/>
      <c r="W44" s="22"/>
      <c r="X44" s="10"/>
      <c r="Y44" s="12"/>
      <c r="AA44" s="3"/>
      <c r="AD44" s="10"/>
      <c r="AE44" s="22"/>
      <c r="AF44" s="10"/>
      <c r="AG44" s="12"/>
    </row>
    <row r="45" spans="1:33" ht="12.75">
      <c r="A45" s="165" t="s">
        <v>446</v>
      </c>
      <c r="F45" s="165" t="s">
        <v>448</v>
      </c>
      <c r="J45" s="8"/>
      <c r="K45" s="12"/>
      <c r="L45" s="7"/>
      <c r="M45" s="3"/>
      <c r="N45" s="3"/>
      <c r="P45" s="10"/>
      <c r="Q45" s="22"/>
      <c r="S45" s="7"/>
      <c r="V45" s="10"/>
      <c r="W45" s="22"/>
      <c r="X45" s="10"/>
      <c r="Y45" s="12"/>
      <c r="AA45" s="3"/>
      <c r="AD45" s="10"/>
      <c r="AE45" s="22"/>
      <c r="AF45" s="10"/>
      <c r="AG45" s="12"/>
    </row>
  </sheetData>
  <sheetProtection/>
  <mergeCells count="17">
    <mergeCell ref="A4:A5"/>
    <mergeCell ref="U4:U5"/>
    <mergeCell ref="V4:V5"/>
    <mergeCell ref="G4:G5"/>
    <mergeCell ref="H4:H5"/>
    <mergeCell ref="I4:I5"/>
    <mergeCell ref="J4:J5"/>
    <mergeCell ref="K4:K5"/>
    <mergeCell ref="L4:L5"/>
    <mergeCell ref="M4:M5"/>
    <mergeCell ref="N4:S4"/>
    <mergeCell ref="T4:T5"/>
    <mergeCell ref="F4:F5"/>
    <mergeCell ref="B4:B5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9.125" style="7" customWidth="1"/>
    <col min="2" max="2" width="6.00390625" style="7" bestFit="1" customWidth="1"/>
    <col min="3" max="3" width="7.375" style="7" customWidth="1"/>
    <col min="4" max="4" width="5.125" style="7" bestFit="1" customWidth="1"/>
    <col min="5" max="5" width="20.875" style="7" bestFit="1" customWidth="1"/>
    <col min="6" max="6" width="18.75390625" style="7" customWidth="1"/>
    <col min="7" max="7" width="22.375" style="7" bestFit="1" customWidth="1"/>
    <col min="8" max="8" width="10.25390625" style="7" bestFit="1" customWidth="1"/>
    <col min="9" max="9" width="13.25390625" style="8" bestFit="1" customWidth="1"/>
    <col min="10" max="10" width="14.875" style="22" customWidth="1"/>
    <col min="11" max="11" width="6.75390625" style="8" bestFit="1" customWidth="1"/>
    <col min="12" max="12" width="6.75390625" style="12" bestFit="1" customWidth="1"/>
    <col min="13" max="13" width="6.625" style="12" customWidth="1"/>
    <col min="14" max="14" width="6.125" style="3" bestFit="1" customWidth="1"/>
    <col min="15" max="15" width="6.125" style="7" bestFit="1" customWidth="1"/>
    <col min="16" max="16" width="5.875" style="10" customWidth="1"/>
    <col min="17" max="17" width="2.00390625" style="22" bestFit="1" customWidth="1"/>
    <col min="18" max="18" width="6.625" style="7" bestFit="1" customWidth="1"/>
    <col min="19" max="19" width="8.75390625" style="12" bestFit="1" customWidth="1"/>
    <col min="20" max="20" width="6.125" style="7" bestFit="1" customWidth="1"/>
    <col min="21" max="21" width="5.25390625" style="7" bestFit="1" customWidth="1"/>
    <col min="22" max="22" width="7.125" style="10" bestFit="1" customWidth="1"/>
    <col min="23" max="23" width="9.75390625" style="12" bestFit="1" customWidth="1"/>
    <col min="24" max="24" width="6.125" style="7" bestFit="1" customWidth="1"/>
    <col min="25" max="25" width="9.75390625" style="7" bestFit="1" customWidth="1"/>
    <col min="26" max="26" width="11.875" style="7" customWidth="1"/>
    <col min="27" max="27" width="17.375" style="7" customWidth="1"/>
    <col min="28" max="28" width="7.875" style="7" customWidth="1"/>
    <col min="29" max="16384" width="9.125" style="7" customWidth="1"/>
  </cols>
  <sheetData>
    <row r="1" spans="2:31" ht="20.25">
      <c r="B1" s="52" t="s">
        <v>45</v>
      </c>
      <c r="C1" s="4"/>
      <c r="D1" s="4"/>
      <c r="E1" s="4"/>
      <c r="F1" s="6"/>
      <c r="H1" s="5"/>
      <c r="I1" s="36"/>
      <c r="J1" s="4"/>
      <c r="K1" s="15"/>
      <c r="L1" s="15"/>
      <c r="M1" s="4"/>
      <c r="N1" s="4"/>
      <c r="O1" s="6"/>
      <c r="P1" s="4"/>
      <c r="Q1" s="4"/>
      <c r="R1" s="4"/>
      <c r="S1" s="4"/>
      <c r="T1" s="18"/>
      <c r="U1" s="22"/>
      <c r="Y1" s="3"/>
      <c r="AB1" s="10"/>
      <c r="AC1" s="22"/>
      <c r="AD1" s="10"/>
      <c r="AE1" s="12"/>
    </row>
    <row r="2" spans="2:30" ht="20.25">
      <c r="B2" s="39" t="s">
        <v>49</v>
      </c>
      <c r="C2" s="4"/>
      <c r="D2" s="4"/>
      <c r="E2" s="6"/>
      <c r="G2" s="5"/>
      <c r="H2" s="36"/>
      <c r="I2" s="4"/>
      <c r="J2" s="15"/>
      <c r="K2" s="15"/>
      <c r="L2" s="4"/>
      <c r="M2" s="4"/>
      <c r="N2" s="6"/>
      <c r="O2" s="4"/>
      <c r="P2" s="4"/>
      <c r="Q2" s="4"/>
      <c r="R2" s="4"/>
      <c r="S2" s="18"/>
      <c r="T2" s="22"/>
      <c r="U2" s="10"/>
      <c r="V2" s="12"/>
      <c r="W2" s="7"/>
      <c r="X2" s="3"/>
      <c r="AA2" s="10"/>
      <c r="AB2" s="22"/>
      <c r="AC2" s="10"/>
      <c r="AD2" s="12"/>
    </row>
    <row r="3" spans="1:25" ht="21" thickBot="1">
      <c r="A3" s="53"/>
      <c r="C3" s="17"/>
      <c r="D3" s="4"/>
      <c r="E3" s="4"/>
      <c r="F3" s="4"/>
      <c r="G3" s="6"/>
      <c r="I3" s="5"/>
      <c r="J3" s="7"/>
      <c r="K3" s="5"/>
      <c r="L3" s="16"/>
      <c r="M3" s="16"/>
      <c r="N3" s="15"/>
      <c r="O3" s="4"/>
      <c r="P3" s="4"/>
      <c r="Q3" s="6"/>
      <c r="R3" s="4"/>
      <c r="S3" s="16"/>
      <c r="Y3" s="53"/>
    </row>
    <row r="4" spans="1:28" ht="12.75" customHeight="1">
      <c r="A4" s="227" t="s">
        <v>352</v>
      </c>
      <c r="B4" s="213" t="s">
        <v>8</v>
      </c>
      <c r="C4" s="222" t="s">
        <v>21</v>
      </c>
      <c r="D4" s="213" t="s">
        <v>2</v>
      </c>
      <c r="E4" s="213" t="s">
        <v>3</v>
      </c>
      <c r="F4" s="213" t="s">
        <v>19</v>
      </c>
      <c r="G4" s="213" t="s">
        <v>10</v>
      </c>
      <c r="H4" s="222" t="s">
        <v>11</v>
      </c>
      <c r="I4" s="222" t="s">
        <v>7</v>
      </c>
      <c r="J4" s="222" t="s">
        <v>4</v>
      </c>
      <c r="K4" s="234" t="s">
        <v>1</v>
      </c>
      <c r="L4" s="243" t="s">
        <v>0</v>
      </c>
      <c r="M4" s="243" t="s">
        <v>33</v>
      </c>
      <c r="N4" s="236" t="s">
        <v>24</v>
      </c>
      <c r="O4" s="237"/>
      <c r="P4" s="237"/>
      <c r="Q4" s="237"/>
      <c r="R4" s="237"/>
      <c r="S4" s="238"/>
      <c r="T4" s="236" t="s">
        <v>25</v>
      </c>
      <c r="U4" s="237"/>
      <c r="V4" s="237"/>
      <c r="W4" s="238"/>
      <c r="X4" s="31" t="s">
        <v>15</v>
      </c>
      <c r="Y4" s="241" t="s">
        <v>34</v>
      </c>
      <c r="Z4" s="245" t="s">
        <v>9</v>
      </c>
      <c r="AA4" s="232" t="s">
        <v>23</v>
      </c>
      <c r="AB4" s="218" t="s">
        <v>351</v>
      </c>
    </row>
    <row r="5" spans="1:28" s="9" customFormat="1" ht="13.5" customHeight="1" thickBot="1">
      <c r="A5" s="228"/>
      <c r="B5" s="214"/>
      <c r="C5" s="223"/>
      <c r="D5" s="214"/>
      <c r="E5" s="214"/>
      <c r="F5" s="214"/>
      <c r="G5" s="214"/>
      <c r="H5" s="223"/>
      <c r="I5" s="223"/>
      <c r="J5" s="223"/>
      <c r="K5" s="235"/>
      <c r="L5" s="244"/>
      <c r="M5" s="244"/>
      <c r="N5" s="19">
        <v>1</v>
      </c>
      <c r="O5" s="20">
        <v>2</v>
      </c>
      <c r="P5" s="20">
        <v>3</v>
      </c>
      <c r="Q5" s="19">
        <v>4</v>
      </c>
      <c r="R5" s="19" t="s">
        <v>6</v>
      </c>
      <c r="S5" s="21" t="s">
        <v>0</v>
      </c>
      <c r="T5" s="19" t="s">
        <v>1</v>
      </c>
      <c r="U5" s="20" t="s">
        <v>26</v>
      </c>
      <c r="V5" s="19" t="s">
        <v>27</v>
      </c>
      <c r="W5" s="21" t="s">
        <v>33</v>
      </c>
      <c r="X5" s="19" t="s">
        <v>17</v>
      </c>
      <c r="Y5" s="242"/>
      <c r="Z5" s="246"/>
      <c r="AA5" s="233"/>
      <c r="AB5" s="219"/>
    </row>
    <row r="6" spans="1:28" ht="12.75">
      <c r="A6" s="102"/>
      <c r="B6" s="94"/>
      <c r="C6" s="94"/>
      <c r="D6" s="94"/>
      <c r="E6" s="96" t="s">
        <v>41</v>
      </c>
      <c r="F6" s="96"/>
      <c r="G6" s="96"/>
      <c r="H6" s="94"/>
      <c r="I6" s="97"/>
      <c r="J6" s="94"/>
      <c r="K6" s="98"/>
      <c r="L6" s="99"/>
      <c r="M6" s="99"/>
      <c r="N6" s="94"/>
      <c r="O6" s="94"/>
      <c r="P6" s="94"/>
      <c r="Q6" s="94"/>
      <c r="R6" s="96"/>
      <c r="S6" s="99"/>
      <c r="T6" s="94"/>
      <c r="U6" s="94"/>
      <c r="V6" s="96"/>
      <c r="W6" s="99"/>
      <c r="X6" s="94"/>
      <c r="Y6" s="99"/>
      <c r="Z6" s="94"/>
      <c r="AA6" s="94"/>
      <c r="AB6" s="114"/>
    </row>
    <row r="7" spans="1:28" ht="12.75">
      <c r="A7" s="100">
        <v>12</v>
      </c>
      <c r="B7" s="2">
        <v>1</v>
      </c>
      <c r="C7" s="2" t="s">
        <v>269</v>
      </c>
      <c r="D7" s="2">
        <v>67.5</v>
      </c>
      <c r="E7" s="2" t="s">
        <v>89</v>
      </c>
      <c r="F7" s="2" t="s">
        <v>88</v>
      </c>
      <c r="G7" s="2" t="s">
        <v>76</v>
      </c>
      <c r="H7" s="2" t="s">
        <v>68</v>
      </c>
      <c r="I7" s="27">
        <v>34363</v>
      </c>
      <c r="J7" s="24" t="s">
        <v>69</v>
      </c>
      <c r="K7" s="1">
        <v>62.5</v>
      </c>
      <c r="L7" s="14">
        <v>0.7802</v>
      </c>
      <c r="M7" s="14">
        <v>0</v>
      </c>
      <c r="N7" s="11">
        <v>90</v>
      </c>
      <c r="O7" s="2">
        <v>102.5</v>
      </c>
      <c r="P7" s="57">
        <v>107.5</v>
      </c>
      <c r="Q7" s="24"/>
      <c r="R7" s="51">
        <v>107.5</v>
      </c>
      <c r="S7" s="14">
        <f>R7*L7</f>
        <v>83.8715</v>
      </c>
      <c r="T7" s="2">
        <v>62.5</v>
      </c>
      <c r="U7" s="51">
        <v>31</v>
      </c>
      <c r="V7" s="57">
        <f>U7*T7</f>
        <v>1937.5</v>
      </c>
      <c r="W7" s="14">
        <f>V7*M7</f>
        <v>0</v>
      </c>
      <c r="X7" s="51">
        <f>U7+R7</f>
        <v>138.5</v>
      </c>
      <c r="Y7" s="14">
        <f>S7*20+W7</f>
        <v>1677.4299999999998</v>
      </c>
      <c r="Z7" s="2"/>
      <c r="AA7" s="2"/>
      <c r="AB7" s="101"/>
    </row>
    <row r="8" spans="1:28" ht="12.75">
      <c r="A8" s="100"/>
      <c r="B8" s="2"/>
      <c r="C8" s="2"/>
      <c r="D8" s="2"/>
      <c r="E8" s="51" t="s">
        <v>44</v>
      </c>
      <c r="F8" s="2"/>
      <c r="G8" s="2"/>
      <c r="H8" s="2"/>
      <c r="I8" s="27"/>
      <c r="J8" s="24"/>
      <c r="K8" s="1"/>
      <c r="L8" s="14"/>
      <c r="M8" s="14"/>
      <c r="N8" s="11"/>
      <c r="O8" s="2"/>
      <c r="P8" s="57"/>
      <c r="Q8" s="24"/>
      <c r="R8" s="51"/>
      <c r="S8" s="14"/>
      <c r="T8" s="2"/>
      <c r="U8" s="51"/>
      <c r="V8" s="57"/>
      <c r="W8" s="14"/>
      <c r="X8" s="51"/>
      <c r="Y8" s="14"/>
      <c r="Z8" s="2"/>
      <c r="AA8" s="2"/>
      <c r="AB8" s="101"/>
    </row>
    <row r="9" spans="1:28" ht="12.75">
      <c r="A9" s="100">
        <v>12</v>
      </c>
      <c r="B9" s="2">
        <v>1</v>
      </c>
      <c r="C9" s="2" t="s">
        <v>44</v>
      </c>
      <c r="D9" s="2">
        <v>67.5</v>
      </c>
      <c r="E9" s="2" t="s">
        <v>118</v>
      </c>
      <c r="F9" s="2" t="s">
        <v>172</v>
      </c>
      <c r="G9" s="2" t="s">
        <v>76</v>
      </c>
      <c r="H9" s="2" t="s">
        <v>68</v>
      </c>
      <c r="I9" s="27">
        <v>33712</v>
      </c>
      <c r="J9" s="24" t="s">
        <v>69</v>
      </c>
      <c r="K9" s="1">
        <v>66.8</v>
      </c>
      <c r="L9" s="14">
        <v>0.7327</v>
      </c>
      <c r="M9" s="14">
        <v>0</v>
      </c>
      <c r="N9" s="11">
        <v>95</v>
      </c>
      <c r="O9" s="2">
        <v>105</v>
      </c>
      <c r="P9" s="57">
        <v>110</v>
      </c>
      <c r="Q9" s="24"/>
      <c r="R9" s="51">
        <v>110</v>
      </c>
      <c r="S9" s="14">
        <f>R9*L9</f>
        <v>80.59700000000001</v>
      </c>
      <c r="T9" s="2">
        <v>67.5</v>
      </c>
      <c r="U9" s="51">
        <v>30</v>
      </c>
      <c r="V9" s="57">
        <f>U9*T9</f>
        <v>2025</v>
      </c>
      <c r="W9" s="14">
        <f>V9*M9</f>
        <v>0</v>
      </c>
      <c r="X9" s="51">
        <f>U9+R9</f>
        <v>140</v>
      </c>
      <c r="Y9" s="14">
        <f>S9*20+W9</f>
        <v>1611.94</v>
      </c>
      <c r="Z9" s="2"/>
      <c r="AA9" s="2"/>
      <c r="AB9" s="101"/>
    </row>
    <row r="10" spans="1:28" ht="13.5" thickBot="1">
      <c r="A10" s="103">
        <v>12</v>
      </c>
      <c r="B10" s="104">
        <v>1</v>
      </c>
      <c r="C10" s="104" t="s">
        <v>44</v>
      </c>
      <c r="D10" s="104">
        <v>90</v>
      </c>
      <c r="E10" s="104" t="s">
        <v>120</v>
      </c>
      <c r="F10" s="104" t="s">
        <v>172</v>
      </c>
      <c r="G10" s="104" t="s">
        <v>76</v>
      </c>
      <c r="H10" s="104" t="s">
        <v>68</v>
      </c>
      <c r="I10" s="105">
        <v>23878</v>
      </c>
      <c r="J10" s="106" t="s">
        <v>121</v>
      </c>
      <c r="K10" s="107">
        <v>83.2</v>
      </c>
      <c r="L10" s="108">
        <v>0.7887</v>
      </c>
      <c r="M10" s="108">
        <v>0</v>
      </c>
      <c r="N10" s="111">
        <v>90</v>
      </c>
      <c r="O10" s="104">
        <v>105</v>
      </c>
      <c r="P10" s="199">
        <v>110</v>
      </c>
      <c r="Q10" s="106"/>
      <c r="R10" s="179">
        <v>105</v>
      </c>
      <c r="S10" s="108">
        <f>R10*L10</f>
        <v>82.81349999999999</v>
      </c>
      <c r="T10" s="104">
        <v>85</v>
      </c>
      <c r="U10" s="179">
        <v>11</v>
      </c>
      <c r="V10" s="174">
        <f>U10*T10</f>
        <v>935</v>
      </c>
      <c r="W10" s="108">
        <f>V10*M10</f>
        <v>0</v>
      </c>
      <c r="X10" s="179">
        <f>U10+R10</f>
        <v>116</v>
      </c>
      <c r="Y10" s="108">
        <f>S10*20+W10</f>
        <v>1656.2699999999998</v>
      </c>
      <c r="Z10" s="104"/>
      <c r="AA10" s="104" t="s">
        <v>118</v>
      </c>
      <c r="AB10" s="113">
        <v>12</v>
      </c>
    </row>
    <row r="13" spans="1:33" ht="12.75">
      <c r="A13" s="165" t="s">
        <v>429</v>
      </c>
      <c r="F13" s="165" t="s">
        <v>431</v>
      </c>
      <c r="I13" s="7"/>
      <c r="J13" s="8"/>
      <c r="K13" s="12"/>
      <c r="L13" s="7"/>
      <c r="M13" s="3"/>
      <c r="S13" s="7"/>
      <c r="W13" s="22"/>
      <c r="X13" s="10"/>
      <c r="Y13" s="12"/>
      <c r="AA13" s="3"/>
      <c r="AD13" s="10"/>
      <c r="AE13" s="22"/>
      <c r="AF13" s="10"/>
      <c r="AG13" s="12"/>
    </row>
    <row r="14" spans="1:33" ht="12.75">
      <c r="A14" s="165" t="s">
        <v>430</v>
      </c>
      <c r="F14" s="165" t="s">
        <v>432</v>
      </c>
      <c r="I14" s="7"/>
      <c r="J14" s="8"/>
      <c r="K14" s="12"/>
      <c r="L14" s="7"/>
      <c r="M14" s="3"/>
      <c r="S14" s="7"/>
      <c r="W14" s="22"/>
      <c r="X14" s="10"/>
      <c r="Y14" s="12"/>
      <c r="AA14" s="3"/>
      <c r="AD14" s="10"/>
      <c r="AE14" s="22"/>
      <c r="AF14" s="10"/>
      <c r="AG14" s="12"/>
    </row>
    <row r="15" spans="1:33" ht="12.75">
      <c r="A15" s="165" t="s">
        <v>433</v>
      </c>
      <c r="F15" s="165" t="s">
        <v>434</v>
      </c>
      <c r="I15" s="7"/>
      <c r="J15" s="8"/>
      <c r="K15" s="12"/>
      <c r="L15" s="7"/>
      <c r="M15" s="3"/>
      <c r="S15" s="7"/>
      <c r="W15" s="22"/>
      <c r="X15" s="10"/>
      <c r="Y15" s="12"/>
      <c r="AA15" s="3"/>
      <c r="AD15" s="10"/>
      <c r="AE15" s="22"/>
      <c r="AF15" s="10"/>
      <c r="AG15" s="12"/>
    </row>
    <row r="16" spans="1:33" ht="12.75">
      <c r="A16" s="165" t="s">
        <v>435</v>
      </c>
      <c r="F16" s="165" t="s">
        <v>436</v>
      </c>
      <c r="I16" s="7"/>
      <c r="J16" s="8"/>
      <c r="K16" s="12"/>
      <c r="L16" s="7"/>
      <c r="M16" s="3"/>
      <c r="S16" s="7"/>
      <c r="W16" s="22"/>
      <c r="X16" s="10"/>
      <c r="Y16" s="12"/>
      <c r="AA16" s="3"/>
      <c r="AD16" s="10"/>
      <c r="AE16" s="22"/>
      <c r="AF16" s="10"/>
      <c r="AG16" s="12"/>
    </row>
    <row r="17" spans="1:33" ht="12.75">
      <c r="A17" s="165" t="s">
        <v>437</v>
      </c>
      <c r="F17" s="165" t="s">
        <v>438</v>
      </c>
      <c r="I17" s="7"/>
      <c r="J17" s="8"/>
      <c r="K17" s="12"/>
      <c r="L17" s="7"/>
      <c r="M17" s="3"/>
      <c r="S17" s="7"/>
      <c r="W17" s="22"/>
      <c r="X17" s="10"/>
      <c r="Y17" s="12"/>
      <c r="AA17" s="3"/>
      <c r="AD17" s="10"/>
      <c r="AE17" s="22"/>
      <c r="AF17" s="10"/>
      <c r="AG17" s="12"/>
    </row>
    <row r="18" spans="1:33" ht="12.75">
      <c r="A18" s="165" t="s">
        <v>439</v>
      </c>
      <c r="F18" s="165" t="s">
        <v>440</v>
      </c>
      <c r="I18" s="7"/>
      <c r="J18" s="8"/>
      <c r="K18" s="12"/>
      <c r="L18" s="7"/>
      <c r="M18" s="3"/>
      <c r="S18" s="7"/>
      <c r="W18" s="22"/>
      <c r="X18" s="10"/>
      <c r="Y18" s="12"/>
      <c r="AA18" s="3"/>
      <c r="AD18" s="10"/>
      <c r="AE18" s="22"/>
      <c r="AF18" s="10"/>
      <c r="AG18" s="12"/>
    </row>
    <row r="19" spans="1:33" ht="12.75">
      <c r="A19" s="165" t="s">
        <v>442</v>
      </c>
      <c r="F19" s="165" t="s">
        <v>441</v>
      </c>
      <c r="I19" s="7"/>
      <c r="J19" s="8"/>
      <c r="K19" s="12"/>
      <c r="L19" s="7"/>
      <c r="M19" s="3"/>
      <c r="S19" s="7"/>
      <c r="W19" s="22"/>
      <c r="X19" s="10"/>
      <c r="Y19" s="12"/>
      <c r="AA19" s="3"/>
      <c r="AD19" s="10"/>
      <c r="AE19" s="22"/>
      <c r="AF19" s="10"/>
      <c r="AG19" s="12"/>
    </row>
    <row r="20" spans="1:33" ht="12.75">
      <c r="A20" s="165" t="s">
        <v>443</v>
      </c>
      <c r="F20" s="165" t="s">
        <v>447</v>
      </c>
      <c r="I20" s="7"/>
      <c r="J20" s="8"/>
      <c r="K20" s="12"/>
      <c r="L20" s="7"/>
      <c r="M20" s="3"/>
      <c r="S20" s="7"/>
      <c r="W20" s="22"/>
      <c r="X20" s="10"/>
      <c r="Y20" s="12"/>
      <c r="AA20" s="3"/>
      <c r="AD20" s="10"/>
      <c r="AE20" s="22"/>
      <c r="AF20" s="10"/>
      <c r="AG20" s="12"/>
    </row>
    <row r="21" spans="1:33" ht="12.75">
      <c r="A21" s="165" t="s">
        <v>444</v>
      </c>
      <c r="F21" s="165" t="s">
        <v>445</v>
      </c>
      <c r="I21" s="7"/>
      <c r="J21" s="8"/>
      <c r="K21" s="12"/>
      <c r="L21" s="7"/>
      <c r="M21" s="3"/>
      <c r="S21" s="7"/>
      <c r="W21" s="22"/>
      <c r="X21" s="10"/>
      <c r="Y21" s="12"/>
      <c r="AA21" s="3"/>
      <c r="AD21" s="10"/>
      <c r="AE21" s="22"/>
      <c r="AF21" s="10"/>
      <c r="AG21" s="12"/>
    </row>
    <row r="22" spans="1:33" ht="12.75">
      <c r="A22" s="165" t="s">
        <v>446</v>
      </c>
      <c r="F22" s="165" t="s">
        <v>448</v>
      </c>
      <c r="I22" s="7"/>
      <c r="J22" s="8"/>
      <c r="K22" s="12"/>
      <c r="L22" s="7"/>
      <c r="M22" s="3"/>
      <c r="S22" s="7"/>
      <c r="W22" s="22"/>
      <c r="X22" s="10"/>
      <c r="Y22" s="12"/>
      <c r="AA22" s="3"/>
      <c r="AD22" s="10"/>
      <c r="AE22" s="22"/>
      <c r="AF22" s="10"/>
      <c r="AG22" s="12"/>
    </row>
  </sheetData>
  <sheetProtection/>
  <mergeCells count="19">
    <mergeCell ref="A4:A5"/>
    <mergeCell ref="J4:J5"/>
    <mergeCell ref="AA4:AA5"/>
    <mergeCell ref="AB4:AB5"/>
    <mergeCell ref="Y4:Y5"/>
    <mergeCell ref="M4:M5"/>
    <mergeCell ref="L4:L5"/>
    <mergeCell ref="N4:S4"/>
    <mergeCell ref="T4:W4"/>
    <mergeCell ref="Z4:Z5"/>
    <mergeCell ref="K4:K5"/>
    <mergeCell ref="G4:G5"/>
    <mergeCell ref="H4:H5"/>
    <mergeCell ref="I4:I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8.125" style="7" customWidth="1"/>
    <col min="2" max="2" width="6.875" style="7" customWidth="1"/>
    <col min="3" max="3" width="8.875" style="7" bestFit="1" customWidth="1"/>
    <col min="4" max="4" width="5.125" style="7" bestFit="1" customWidth="1"/>
    <col min="5" max="5" width="18.625" style="7" bestFit="1" customWidth="1"/>
    <col min="6" max="6" width="22.25390625" style="7" customWidth="1"/>
    <col min="7" max="7" width="24.625" style="7" bestFit="1" customWidth="1"/>
    <col min="8" max="8" width="7.875" style="7" customWidth="1"/>
    <col min="9" max="9" width="13.25390625" style="8" bestFit="1" customWidth="1"/>
    <col min="10" max="10" width="18.625" style="22" bestFit="1" customWidth="1"/>
    <col min="11" max="11" width="6.75390625" style="8" bestFit="1" customWidth="1"/>
    <col min="12" max="12" width="6.75390625" style="12" bestFit="1" customWidth="1"/>
    <col min="13" max="13" width="4.125" style="3" bestFit="1" customWidth="1"/>
    <col min="14" max="14" width="6.125" style="7" bestFit="1" customWidth="1"/>
    <col min="15" max="15" width="6.125" style="10" bestFit="1" customWidth="1"/>
    <col min="16" max="16" width="2.00390625" style="22" bestFit="1" customWidth="1"/>
    <col min="17" max="17" width="6.625" style="7" bestFit="1" customWidth="1"/>
    <col min="18" max="18" width="8.75390625" style="12" bestFit="1" customWidth="1"/>
    <col min="19" max="19" width="4.125" style="7" bestFit="1" customWidth="1"/>
    <col min="20" max="20" width="6.125" style="7" customWidth="1"/>
    <col min="21" max="21" width="6.125" style="10" bestFit="1" customWidth="1"/>
    <col min="22" max="22" width="4.125" style="22" bestFit="1" customWidth="1"/>
    <col min="23" max="23" width="6.625" style="10" bestFit="1" customWidth="1"/>
    <col min="24" max="24" width="8.75390625" style="12" bestFit="1" customWidth="1"/>
    <col min="25" max="25" width="6.125" style="7" bestFit="1" customWidth="1"/>
    <col min="26" max="26" width="8.75390625" style="12" bestFit="1" customWidth="1"/>
    <col min="27" max="27" width="11.25390625" style="7" customWidth="1"/>
    <col min="28" max="28" width="15.625" style="7" customWidth="1"/>
    <col min="29" max="29" width="7.625" style="7" customWidth="1"/>
    <col min="30" max="16384" width="9.125" style="7" customWidth="1"/>
  </cols>
  <sheetData>
    <row r="1" spans="1:31" ht="20.25">
      <c r="A1" s="52" t="s">
        <v>45</v>
      </c>
      <c r="B1" s="4"/>
      <c r="C1" s="4"/>
      <c r="D1" s="4"/>
      <c r="E1" s="4"/>
      <c r="F1" s="6"/>
      <c r="H1" s="5"/>
      <c r="I1" s="36"/>
      <c r="J1" s="4"/>
      <c r="K1" s="15"/>
      <c r="L1" s="15"/>
      <c r="M1" s="4"/>
      <c r="N1" s="4"/>
      <c r="O1" s="6"/>
      <c r="P1" s="4"/>
      <c r="Q1" s="4"/>
      <c r="R1" s="4"/>
      <c r="S1" s="4"/>
      <c r="T1" s="18"/>
      <c r="U1" s="22"/>
      <c r="V1" s="10"/>
      <c r="W1" s="12"/>
      <c r="X1" s="7"/>
      <c r="Y1" s="3"/>
      <c r="Z1" s="7"/>
      <c r="AB1" s="10"/>
      <c r="AC1" s="22"/>
      <c r="AD1" s="10"/>
      <c r="AE1" s="12"/>
    </row>
    <row r="2" spans="1:30" ht="20.25">
      <c r="A2" s="39" t="s">
        <v>48</v>
      </c>
      <c r="B2" s="4"/>
      <c r="C2" s="4"/>
      <c r="D2" s="4"/>
      <c r="E2" s="6"/>
      <c r="G2" s="5"/>
      <c r="H2" s="36"/>
      <c r="I2" s="4"/>
      <c r="J2" s="15"/>
      <c r="K2" s="15"/>
      <c r="L2" s="4"/>
      <c r="M2" s="4"/>
      <c r="N2" s="6"/>
      <c r="O2" s="4"/>
      <c r="P2" s="4"/>
      <c r="Q2" s="4"/>
      <c r="R2" s="4"/>
      <c r="S2" s="18"/>
      <c r="T2" s="22"/>
      <c r="V2" s="12"/>
      <c r="W2" s="7"/>
      <c r="X2" s="3"/>
      <c r="Z2" s="7"/>
      <c r="AA2" s="10"/>
      <c r="AB2" s="22"/>
      <c r="AC2" s="10"/>
      <c r="AD2" s="12"/>
    </row>
    <row r="3" spans="2:21" ht="21" thickBot="1">
      <c r="B3" s="54"/>
      <c r="C3" s="55"/>
      <c r="D3" s="4"/>
      <c r="E3" s="4"/>
      <c r="F3" s="4"/>
      <c r="G3" s="6"/>
      <c r="I3" s="5"/>
      <c r="J3" s="7"/>
      <c r="K3" s="5"/>
      <c r="L3" s="16"/>
      <c r="M3" s="15"/>
      <c r="N3" s="4"/>
      <c r="O3" s="4"/>
      <c r="P3" s="6"/>
      <c r="Q3" s="4"/>
      <c r="R3" s="16"/>
      <c r="U3" s="7"/>
    </row>
    <row r="4" spans="1:29" ht="12.75" customHeight="1">
      <c r="A4" s="227" t="s">
        <v>352</v>
      </c>
      <c r="B4" s="213" t="s">
        <v>8</v>
      </c>
      <c r="C4" s="213" t="s">
        <v>21</v>
      </c>
      <c r="D4" s="213" t="s">
        <v>2</v>
      </c>
      <c r="E4" s="213" t="s">
        <v>3</v>
      </c>
      <c r="F4" s="213" t="s">
        <v>19</v>
      </c>
      <c r="G4" s="213" t="s">
        <v>10</v>
      </c>
      <c r="H4" s="222" t="s">
        <v>11</v>
      </c>
      <c r="I4" s="222" t="s">
        <v>7</v>
      </c>
      <c r="J4" s="222" t="s">
        <v>4</v>
      </c>
      <c r="K4" s="234" t="s">
        <v>1</v>
      </c>
      <c r="L4" s="243" t="s">
        <v>0</v>
      </c>
      <c r="M4" s="236" t="s">
        <v>24</v>
      </c>
      <c r="N4" s="237"/>
      <c r="O4" s="237"/>
      <c r="P4" s="237"/>
      <c r="Q4" s="237"/>
      <c r="R4" s="238"/>
      <c r="S4" s="236" t="s">
        <v>14</v>
      </c>
      <c r="T4" s="237"/>
      <c r="U4" s="237"/>
      <c r="V4" s="237"/>
      <c r="W4" s="237"/>
      <c r="X4" s="238"/>
      <c r="Y4" s="236" t="s">
        <v>15</v>
      </c>
      <c r="Z4" s="238"/>
      <c r="AA4" s="245" t="s">
        <v>9</v>
      </c>
      <c r="AB4" s="232" t="s">
        <v>23</v>
      </c>
      <c r="AC4" s="218" t="s">
        <v>351</v>
      </c>
    </row>
    <row r="5" spans="1:29" s="9" customFormat="1" ht="13.5" customHeight="1" thickBot="1">
      <c r="A5" s="247"/>
      <c r="B5" s="214"/>
      <c r="C5" s="214"/>
      <c r="D5" s="214"/>
      <c r="E5" s="214"/>
      <c r="F5" s="214"/>
      <c r="G5" s="214"/>
      <c r="H5" s="223"/>
      <c r="I5" s="223"/>
      <c r="J5" s="223"/>
      <c r="K5" s="235"/>
      <c r="L5" s="244"/>
      <c r="M5" s="19">
        <v>1</v>
      </c>
      <c r="N5" s="20">
        <v>2</v>
      </c>
      <c r="O5" s="20">
        <v>3</v>
      </c>
      <c r="P5" s="19">
        <v>4</v>
      </c>
      <c r="Q5" s="19" t="s">
        <v>6</v>
      </c>
      <c r="R5" s="21" t="s">
        <v>0</v>
      </c>
      <c r="S5" s="19">
        <v>1</v>
      </c>
      <c r="T5" s="20">
        <v>2</v>
      </c>
      <c r="U5" s="19">
        <v>3</v>
      </c>
      <c r="V5" s="19">
        <v>4</v>
      </c>
      <c r="W5" s="19" t="s">
        <v>6</v>
      </c>
      <c r="X5" s="21" t="s">
        <v>0</v>
      </c>
      <c r="Y5" s="19" t="s">
        <v>17</v>
      </c>
      <c r="Z5" s="21" t="s">
        <v>0</v>
      </c>
      <c r="AA5" s="246"/>
      <c r="AB5" s="233"/>
      <c r="AC5" s="219"/>
    </row>
    <row r="6" spans="1:29" ht="12.75">
      <c r="A6" s="102"/>
      <c r="B6" s="94"/>
      <c r="C6" s="94"/>
      <c r="D6" s="94"/>
      <c r="E6" s="193" t="s">
        <v>28</v>
      </c>
      <c r="F6" s="96"/>
      <c r="G6" s="96" t="s">
        <v>30</v>
      </c>
      <c r="H6" s="94"/>
      <c r="I6" s="194"/>
      <c r="J6" s="94"/>
      <c r="K6" s="98"/>
      <c r="L6" s="195"/>
      <c r="M6" s="94"/>
      <c r="N6" s="94"/>
      <c r="O6" s="94"/>
      <c r="P6" s="94"/>
      <c r="Q6" s="96"/>
      <c r="R6" s="99"/>
      <c r="S6" s="94"/>
      <c r="T6" s="94"/>
      <c r="U6" s="94"/>
      <c r="V6" s="196"/>
      <c r="W6" s="96"/>
      <c r="X6" s="99"/>
      <c r="Y6" s="94"/>
      <c r="Z6" s="99"/>
      <c r="AA6" s="94"/>
      <c r="AB6" s="94"/>
      <c r="AC6" s="114"/>
    </row>
    <row r="7" spans="1:29" ht="13.5" thickBot="1">
      <c r="A7" s="103">
        <v>12</v>
      </c>
      <c r="B7" s="104" t="s">
        <v>269</v>
      </c>
      <c r="C7" s="104" t="s">
        <v>65</v>
      </c>
      <c r="D7" s="104">
        <v>75</v>
      </c>
      <c r="E7" s="104" t="s">
        <v>326</v>
      </c>
      <c r="F7" s="104" t="s">
        <v>136</v>
      </c>
      <c r="G7" s="104" t="s">
        <v>136</v>
      </c>
      <c r="H7" s="104" t="s">
        <v>68</v>
      </c>
      <c r="I7" s="115">
        <v>32757</v>
      </c>
      <c r="J7" s="104" t="s">
        <v>69</v>
      </c>
      <c r="K7" s="107">
        <v>74.25</v>
      </c>
      <c r="L7" s="197">
        <v>0.6694</v>
      </c>
      <c r="M7" s="104">
        <v>125</v>
      </c>
      <c r="N7" s="104">
        <v>132.5</v>
      </c>
      <c r="O7" s="198">
        <v>137.5</v>
      </c>
      <c r="P7" s="104"/>
      <c r="Q7" s="110">
        <v>132.5</v>
      </c>
      <c r="R7" s="108">
        <f>Q7*L7</f>
        <v>88.6955</v>
      </c>
      <c r="S7" s="104">
        <v>150</v>
      </c>
      <c r="T7" s="104">
        <v>167.5</v>
      </c>
      <c r="U7" s="104">
        <v>167.5</v>
      </c>
      <c r="V7" s="106"/>
      <c r="W7" s="110">
        <v>167.5</v>
      </c>
      <c r="X7" s="108">
        <f>W7*L7</f>
        <v>112.1245</v>
      </c>
      <c r="Y7" s="104">
        <f>W7+Q7</f>
        <v>300</v>
      </c>
      <c r="Z7" s="108">
        <f>Y7*L7</f>
        <v>200.82</v>
      </c>
      <c r="AA7" s="104"/>
      <c r="AB7" s="104" t="s">
        <v>309</v>
      </c>
      <c r="AC7" s="113">
        <v>12</v>
      </c>
    </row>
    <row r="8" spans="1:29" s="22" customFormat="1" ht="12.75">
      <c r="A8" s="7"/>
      <c r="B8" s="7"/>
      <c r="C8" s="7"/>
      <c r="D8" s="7"/>
      <c r="E8" s="7"/>
      <c r="F8" s="7"/>
      <c r="G8" s="7"/>
      <c r="H8" s="7"/>
      <c r="I8" s="3"/>
      <c r="K8" s="8"/>
      <c r="L8" s="12"/>
      <c r="M8" s="3"/>
      <c r="N8" s="7"/>
      <c r="O8" s="10"/>
      <c r="Q8" s="7"/>
      <c r="R8" s="12"/>
      <c r="S8" s="7"/>
      <c r="T8" s="7"/>
      <c r="U8" s="10"/>
      <c r="W8" s="10"/>
      <c r="X8" s="12"/>
      <c r="Y8" s="7"/>
      <c r="Z8" s="12"/>
      <c r="AA8" s="7"/>
      <c r="AB8" s="7"/>
      <c r="AC8" s="7"/>
    </row>
    <row r="9" spans="1:29" s="22" customFormat="1" ht="12.75">
      <c r="A9" s="7"/>
      <c r="B9" s="7"/>
      <c r="C9" s="7"/>
      <c r="D9" s="7"/>
      <c r="E9" s="7"/>
      <c r="F9" s="7"/>
      <c r="G9" s="7"/>
      <c r="H9" s="7"/>
      <c r="I9" s="3"/>
      <c r="K9" s="8"/>
      <c r="L9" s="12"/>
      <c r="M9" s="3"/>
      <c r="N9" s="7"/>
      <c r="O9" s="10"/>
      <c r="Q9" s="7"/>
      <c r="R9" s="12"/>
      <c r="S9" s="7"/>
      <c r="T9" s="7"/>
      <c r="U9" s="10"/>
      <c r="W9" s="10"/>
      <c r="X9" s="12"/>
      <c r="Y9" s="7"/>
      <c r="Z9" s="12"/>
      <c r="AA9" s="7"/>
      <c r="AB9" s="7"/>
      <c r="AC9" s="7"/>
    </row>
    <row r="10" spans="1:33" ht="12.75">
      <c r="A10" s="165" t="s">
        <v>429</v>
      </c>
      <c r="F10" s="165" t="s">
        <v>431</v>
      </c>
      <c r="I10" s="7"/>
      <c r="J10" s="8"/>
      <c r="K10" s="12"/>
      <c r="L10" s="7"/>
      <c r="N10" s="3"/>
      <c r="O10" s="7"/>
      <c r="P10" s="10"/>
      <c r="Q10" s="22"/>
      <c r="R10" s="7"/>
      <c r="U10" s="7"/>
      <c r="V10" s="10"/>
      <c r="W10" s="22"/>
      <c r="X10" s="10"/>
      <c r="Y10" s="12"/>
      <c r="Z10" s="7"/>
      <c r="AA10" s="3"/>
      <c r="AD10" s="10"/>
      <c r="AE10" s="22"/>
      <c r="AF10" s="10"/>
      <c r="AG10" s="12"/>
    </row>
    <row r="11" spans="1:33" ht="12.75">
      <c r="A11" s="165" t="s">
        <v>430</v>
      </c>
      <c r="F11" s="165" t="s">
        <v>432</v>
      </c>
      <c r="I11" s="7"/>
      <c r="J11" s="8"/>
      <c r="K11" s="12"/>
      <c r="L11" s="7"/>
      <c r="N11" s="3"/>
      <c r="O11" s="7"/>
      <c r="P11" s="10"/>
      <c r="Q11" s="22"/>
      <c r="R11" s="7"/>
      <c r="U11" s="7"/>
      <c r="V11" s="10"/>
      <c r="W11" s="22"/>
      <c r="X11" s="10"/>
      <c r="Y11" s="12"/>
      <c r="Z11" s="7"/>
      <c r="AA11" s="3"/>
      <c r="AD11" s="10"/>
      <c r="AE11" s="22"/>
      <c r="AF11" s="10"/>
      <c r="AG11" s="12"/>
    </row>
    <row r="12" spans="1:33" ht="12.75">
      <c r="A12" s="165" t="s">
        <v>433</v>
      </c>
      <c r="F12" s="165" t="s">
        <v>434</v>
      </c>
      <c r="I12" s="7"/>
      <c r="J12" s="8"/>
      <c r="K12" s="12"/>
      <c r="L12" s="7"/>
      <c r="N12" s="3"/>
      <c r="O12" s="7"/>
      <c r="P12" s="10"/>
      <c r="Q12" s="22"/>
      <c r="R12" s="7"/>
      <c r="U12" s="7"/>
      <c r="V12" s="10"/>
      <c r="W12" s="22"/>
      <c r="X12" s="10"/>
      <c r="Y12" s="12"/>
      <c r="Z12" s="7"/>
      <c r="AA12" s="3"/>
      <c r="AD12" s="10"/>
      <c r="AE12" s="22"/>
      <c r="AF12" s="10"/>
      <c r="AG12" s="12"/>
    </row>
    <row r="13" spans="1:33" ht="12.75">
      <c r="A13" s="165" t="s">
        <v>435</v>
      </c>
      <c r="F13" s="165" t="s">
        <v>436</v>
      </c>
      <c r="I13" s="7"/>
      <c r="J13" s="8"/>
      <c r="K13" s="12"/>
      <c r="L13" s="7"/>
      <c r="N13" s="3"/>
      <c r="O13" s="7"/>
      <c r="P13" s="10"/>
      <c r="Q13" s="22"/>
      <c r="R13" s="7"/>
      <c r="U13" s="7"/>
      <c r="V13" s="10"/>
      <c r="W13" s="22"/>
      <c r="X13" s="10"/>
      <c r="Y13" s="12"/>
      <c r="Z13" s="7"/>
      <c r="AA13" s="3"/>
      <c r="AD13" s="10"/>
      <c r="AE13" s="22"/>
      <c r="AF13" s="10"/>
      <c r="AG13" s="12"/>
    </row>
    <row r="14" spans="1:33" ht="12.75">
      <c r="A14" s="165" t="s">
        <v>437</v>
      </c>
      <c r="F14" s="165" t="s">
        <v>438</v>
      </c>
      <c r="I14" s="7"/>
      <c r="J14" s="8"/>
      <c r="K14" s="12"/>
      <c r="L14" s="7"/>
      <c r="N14" s="3"/>
      <c r="O14" s="7"/>
      <c r="P14" s="10"/>
      <c r="Q14" s="22"/>
      <c r="R14" s="7"/>
      <c r="U14" s="7"/>
      <c r="V14" s="10"/>
      <c r="W14" s="22"/>
      <c r="X14" s="10"/>
      <c r="Y14" s="12"/>
      <c r="Z14" s="7"/>
      <c r="AA14" s="3"/>
      <c r="AD14" s="10"/>
      <c r="AE14" s="22"/>
      <c r="AF14" s="10"/>
      <c r="AG14" s="12"/>
    </row>
    <row r="15" spans="1:33" ht="12.75">
      <c r="A15" s="165" t="s">
        <v>439</v>
      </c>
      <c r="F15" s="165" t="s">
        <v>440</v>
      </c>
      <c r="I15" s="7"/>
      <c r="J15" s="8"/>
      <c r="K15" s="12"/>
      <c r="L15" s="7"/>
      <c r="N15" s="3"/>
      <c r="O15" s="7"/>
      <c r="P15" s="10"/>
      <c r="Q15" s="22"/>
      <c r="R15" s="7"/>
      <c r="U15" s="7"/>
      <c r="V15" s="10"/>
      <c r="W15" s="22"/>
      <c r="X15" s="10"/>
      <c r="Y15" s="12"/>
      <c r="Z15" s="7"/>
      <c r="AA15" s="3"/>
      <c r="AD15" s="10"/>
      <c r="AE15" s="22"/>
      <c r="AF15" s="10"/>
      <c r="AG15" s="12"/>
    </row>
    <row r="16" spans="1:33" ht="12.75">
      <c r="A16" s="165" t="s">
        <v>442</v>
      </c>
      <c r="F16" s="165" t="s">
        <v>441</v>
      </c>
      <c r="I16" s="7"/>
      <c r="J16" s="8"/>
      <c r="K16" s="12"/>
      <c r="L16" s="7"/>
      <c r="N16" s="3"/>
      <c r="O16" s="7"/>
      <c r="P16" s="10"/>
      <c r="Q16" s="22"/>
      <c r="R16" s="7"/>
      <c r="U16" s="7"/>
      <c r="V16" s="10"/>
      <c r="W16" s="22"/>
      <c r="X16" s="10"/>
      <c r="Y16" s="12"/>
      <c r="Z16" s="7"/>
      <c r="AA16" s="3"/>
      <c r="AD16" s="10"/>
      <c r="AE16" s="22"/>
      <c r="AF16" s="10"/>
      <c r="AG16" s="12"/>
    </row>
    <row r="17" spans="1:33" ht="12.75">
      <c r="A17" s="165" t="s">
        <v>443</v>
      </c>
      <c r="F17" s="165" t="s">
        <v>447</v>
      </c>
      <c r="I17" s="7"/>
      <c r="J17" s="8"/>
      <c r="K17" s="12"/>
      <c r="L17" s="7"/>
      <c r="N17" s="3"/>
      <c r="O17" s="7"/>
      <c r="P17" s="10"/>
      <c r="Q17" s="22"/>
      <c r="R17" s="7"/>
      <c r="U17" s="7"/>
      <c r="V17" s="10"/>
      <c r="W17" s="22"/>
      <c r="X17" s="10"/>
      <c r="Y17" s="12"/>
      <c r="Z17" s="7"/>
      <c r="AA17" s="3"/>
      <c r="AD17" s="10"/>
      <c r="AE17" s="22"/>
      <c r="AF17" s="10"/>
      <c r="AG17" s="12"/>
    </row>
    <row r="18" spans="1:33" ht="12.75">
      <c r="A18" s="165" t="s">
        <v>444</v>
      </c>
      <c r="F18" s="165" t="s">
        <v>445</v>
      </c>
      <c r="I18" s="7"/>
      <c r="J18" s="8"/>
      <c r="K18" s="12"/>
      <c r="L18" s="7"/>
      <c r="N18" s="3"/>
      <c r="O18" s="7"/>
      <c r="P18" s="10"/>
      <c r="Q18" s="22"/>
      <c r="R18" s="7"/>
      <c r="U18" s="7"/>
      <c r="V18" s="10"/>
      <c r="W18" s="22"/>
      <c r="X18" s="10"/>
      <c r="Y18" s="12"/>
      <c r="Z18" s="7"/>
      <c r="AA18" s="3"/>
      <c r="AD18" s="10"/>
      <c r="AE18" s="22"/>
      <c r="AF18" s="10"/>
      <c r="AG18" s="12"/>
    </row>
    <row r="19" spans="1:33" ht="12.75">
      <c r="A19" s="165" t="s">
        <v>446</v>
      </c>
      <c r="F19" s="165" t="s">
        <v>448</v>
      </c>
      <c r="I19" s="7"/>
      <c r="J19" s="8"/>
      <c r="K19" s="12"/>
      <c r="L19" s="7"/>
      <c r="N19" s="3"/>
      <c r="O19" s="7"/>
      <c r="P19" s="10"/>
      <c r="Q19" s="22"/>
      <c r="R19" s="7"/>
      <c r="U19" s="7"/>
      <c r="V19" s="10"/>
      <c r="W19" s="22"/>
      <c r="X19" s="10"/>
      <c r="Y19" s="12"/>
      <c r="Z19" s="7"/>
      <c r="AA19" s="3"/>
      <c r="AD19" s="10"/>
      <c r="AE19" s="22"/>
      <c r="AF19" s="10"/>
      <c r="AG19" s="12"/>
    </row>
  </sheetData>
  <sheetProtection/>
  <mergeCells count="18">
    <mergeCell ref="I4:I5"/>
    <mergeCell ref="AC4:AC5"/>
    <mergeCell ref="L4:L5"/>
    <mergeCell ref="M4:R4"/>
    <mergeCell ref="S4:X4"/>
    <mergeCell ref="Y4:Z4"/>
    <mergeCell ref="AA4:AA5"/>
    <mergeCell ref="AB4:AB5"/>
    <mergeCell ref="J4:J5"/>
    <mergeCell ref="K4:K5"/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9.125" style="7" customWidth="1"/>
    <col min="2" max="2" width="6.00390625" style="25" bestFit="1" customWidth="1"/>
    <col min="3" max="3" width="6.875" style="7" customWidth="1"/>
    <col min="4" max="4" width="8.875" style="7" customWidth="1"/>
    <col min="5" max="5" width="5.125" style="7" bestFit="1" customWidth="1"/>
    <col min="6" max="6" width="23.75390625" style="7" bestFit="1" customWidth="1"/>
    <col min="7" max="7" width="22.875" style="7" customWidth="1"/>
    <col min="8" max="8" width="21.875" style="7" bestFit="1" customWidth="1"/>
    <col min="9" max="9" width="12.625" style="7" bestFit="1" customWidth="1"/>
    <col min="10" max="10" width="13.25390625" style="7" bestFit="1" customWidth="1"/>
    <col min="11" max="11" width="18.625" style="7" bestFit="1" customWidth="1"/>
    <col min="12" max="12" width="6.625" style="8" bestFit="1" customWidth="1"/>
    <col min="13" max="13" width="6.75390625" style="12" bestFit="1" customWidth="1"/>
    <col min="14" max="15" width="6.00390625" style="7" bestFit="1" customWidth="1"/>
    <col min="16" max="16" width="6.625" style="7" bestFit="1" customWidth="1"/>
    <col min="17" max="17" width="9.625" style="12" bestFit="1" customWidth="1"/>
    <col min="18" max="18" width="11.00390625" style="7" customWidth="1"/>
    <col min="19" max="19" width="18.25390625" style="7" bestFit="1" customWidth="1"/>
    <col min="20" max="16384" width="9.125" style="7" customWidth="1"/>
  </cols>
  <sheetData>
    <row r="1" spans="2:27" ht="24.75" customHeight="1">
      <c r="B1" s="52" t="s">
        <v>45</v>
      </c>
      <c r="C1" s="4"/>
      <c r="D1" s="4"/>
      <c r="E1" s="4"/>
      <c r="F1" s="4"/>
      <c r="G1" s="6"/>
      <c r="I1" s="5"/>
      <c r="J1" s="36"/>
      <c r="K1" s="4"/>
      <c r="L1" s="15"/>
      <c r="M1" s="4"/>
      <c r="N1" s="4"/>
      <c r="O1" s="6"/>
      <c r="P1" s="4"/>
      <c r="Q1" s="4"/>
      <c r="R1" s="58"/>
      <c r="S1" s="12"/>
      <c r="U1" s="3"/>
      <c r="X1" s="10"/>
      <c r="Y1" s="22"/>
      <c r="Z1" s="10"/>
      <c r="AA1" s="12"/>
    </row>
    <row r="2" spans="2:26" ht="20.25">
      <c r="B2" s="39" t="s">
        <v>25</v>
      </c>
      <c r="C2" s="4"/>
      <c r="D2" s="4"/>
      <c r="E2" s="4"/>
      <c r="F2" s="6"/>
      <c r="H2" s="5"/>
      <c r="I2" s="36"/>
      <c r="J2" s="4"/>
      <c r="K2" s="15"/>
      <c r="L2" s="15"/>
      <c r="M2" s="4"/>
      <c r="N2" s="6"/>
      <c r="O2" s="4"/>
      <c r="P2" s="4"/>
      <c r="Q2" s="4"/>
      <c r="R2" s="59"/>
      <c r="T2" s="3"/>
      <c r="W2" s="10"/>
      <c r="X2" s="22"/>
      <c r="Y2" s="10"/>
      <c r="Z2" s="12"/>
    </row>
    <row r="3" spans="1:17" s="23" customFormat="1" ht="21" thickBot="1">
      <c r="A3" s="117"/>
      <c r="B3" s="49"/>
      <c r="C3" s="17"/>
      <c r="F3" s="40"/>
      <c r="G3" s="4"/>
      <c r="H3" s="40"/>
      <c r="I3" s="4"/>
      <c r="J3" s="40"/>
      <c r="K3" s="40"/>
      <c r="L3" s="41"/>
      <c r="M3" s="42"/>
      <c r="N3" s="40"/>
      <c r="O3" s="40"/>
      <c r="P3" s="43"/>
      <c r="Q3" s="44"/>
    </row>
    <row r="4" spans="1:20" ht="12.75" customHeight="1">
      <c r="A4" s="227" t="s">
        <v>352</v>
      </c>
      <c r="B4" s="248" t="s">
        <v>8</v>
      </c>
      <c r="C4" s="213" t="s">
        <v>21</v>
      </c>
      <c r="D4" s="213" t="s">
        <v>22</v>
      </c>
      <c r="E4" s="213" t="s">
        <v>2</v>
      </c>
      <c r="F4" s="213" t="s">
        <v>3</v>
      </c>
      <c r="G4" s="213" t="s">
        <v>19</v>
      </c>
      <c r="H4" s="213" t="s">
        <v>10</v>
      </c>
      <c r="I4" s="213" t="s">
        <v>11</v>
      </c>
      <c r="J4" s="213" t="s">
        <v>7</v>
      </c>
      <c r="K4" s="213" t="s">
        <v>4</v>
      </c>
      <c r="L4" s="220" t="s">
        <v>1</v>
      </c>
      <c r="M4" s="215" t="s">
        <v>37</v>
      </c>
      <c r="N4" s="217" t="s">
        <v>29</v>
      </c>
      <c r="O4" s="217"/>
      <c r="P4" s="217"/>
      <c r="Q4" s="217"/>
      <c r="R4" s="209" t="s">
        <v>9</v>
      </c>
      <c r="S4" s="209" t="s">
        <v>23</v>
      </c>
      <c r="T4" s="218" t="s">
        <v>351</v>
      </c>
    </row>
    <row r="5" spans="1:20" s="9" customFormat="1" ht="12" thickBot="1">
      <c r="A5" s="228"/>
      <c r="B5" s="249"/>
      <c r="C5" s="214"/>
      <c r="D5" s="214"/>
      <c r="E5" s="214"/>
      <c r="F5" s="214"/>
      <c r="G5" s="214"/>
      <c r="H5" s="214"/>
      <c r="I5" s="214"/>
      <c r="J5" s="214"/>
      <c r="K5" s="214"/>
      <c r="L5" s="221"/>
      <c r="M5" s="216"/>
      <c r="N5" s="19" t="s">
        <v>38</v>
      </c>
      <c r="O5" s="19" t="s">
        <v>39</v>
      </c>
      <c r="P5" s="19" t="s">
        <v>27</v>
      </c>
      <c r="Q5" s="21" t="s">
        <v>37</v>
      </c>
      <c r="R5" s="210"/>
      <c r="S5" s="210"/>
      <c r="T5" s="219"/>
    </row>
    <row r="6" spans="1:20" s="9" customFormat="1" ht="12.75">
      <c r="A6" s="190"/>
      <c r="B6" s="184"/>
      <c r="C6" s="86"/>
      <c r="D6" s="86"/>
      <c r="E6" s="86"/>
      <c r="F6" s="185" t="s">
        <v>41</v>
      </c>
      <c r="G6" s="86"/>
      <c r="H6" s="86"/>
      <c r="I6" s="86"/>
      <c r="J6" s="86"/>
      <c r="K6" s="86"/>
      <c r="L6" s="87"/>
      <c r="M6" s="92"/>
      <c r="N6" s="123"/>
      <c r="O6" s="123"/>
      <c r="P6" s="123"/>
      <c r="Q6" s="91"/>
      <c r="R6" s="125"/>
      <c r="S6" s="125"/>
      <c r="T6" s="187"/>
    </row>
    <row r="7" spans="1:20" s="9" customFormat="1" ht="11.25">
      <c r="A7" s="191"/>
      <c r="B7" s="118"/>
      <c r="C7" s="85"/>
      <c r="D7" s="85"/>
      <c r="E7" s="85"/>
      <c r="F7" s="85" t="s">
        <v>399</v>
      </c>
      <c r="G7" s="85"/>
      <c r="H7" s="85"/>
      <c r="I7" s="85"/>
      <c r="J7" s="85"/>
      <c r="K7" s="85"/>
      <c r="L7" s="90"/>
      <c r="M7" s="89"/>
      <c r="N7" s="28"/>
      <c r="O7" s="28"/>
      <c r="P7" s="28"/>
      <c r="Q7" s="30"/>
      <c r="R7" s="119"/>
      <c r="S7" s="119"/>
      <c r="T7" s="189"/>
    </row>
    <row r="8" spans="1:27" ht="12.75">
      <c r="A8" s="100">
        <v>12</v>
      </c>
      <c r="B8" s="126">
        <v>1</v>
      </c>
      <c r="C8" s="2" t="s">
        <v>269</v>
      </c>
      <c r="D8" s="2" t="s">
        <v>65</v>
      </c>
      <c r="E8" s="2">
        <v>44</v>
      </c>
      <c r="F8" s="2" t="s">
        <v>255</v>
      </c>
      <c r="G8" s="2" t="s">
        <v>172</v>
      </c>
      <c r="H8" s="2" t="s">
        <v>76</v>
      </c>
      <c r="I8" s="2" t="s">
        <v>68</v>
      </c>
      <c r="J8" s="27">
        <v>39913</v>
      </c>
      <c r="K8" s="2" t="s">
        <v>81</v>
      </c>
      <c r="L8" s="1">
        <v>39</v>
      </c>
      <c r="M8" s="14">
        <v>0</v>
      </c>
      <c r="N8" s="2">
        <v>20</v>
      </c>
      <c r="O8" s="2">
        <v>90</v>
      </c>
      <c r="P8" s="2">
        <f>O8*N8</f>
        <v>1800</v>
      </c>
      <c r="Q8" s="14">
        <f>P8*M8</f>
        <v>0</v>
      </c>
      <c r="R8" s="2"/>
      <c r="S8" s="2" t="s">
        <v>118</v>
      </c>
      <c r="T8" s="101">
        <v>12</v>
      </c>
      <c r="U8" s="10"/>
      <c r="V8" s="10"/>
      <c r="W8" s="10"/>
      <c r="X8" s="10"/>
      <c r="Y8" s="10"/>
      <c r="Z8" s="10"/>
      <c r="AA8" s="10"/>
    </row>
    <row r="9" spans="1:20" ht="12.75">
      <c r="A9" s="100">
        <v>5</v>
      </c>
      <c r="B9" s="2">
        <v>2</v>
      </c>
      <c r="C9" s="2" t="s">
        <v>269</v>
      </c>
      <c r="D9" s="2" t="s">
        <v>65</v>
      </c>
      <c r="E9" s="2">
        <v>44</v>
      </c>
      <c r="F9" s="2" t="s">
        <v>222</v>
      </c>
      <c r="G9" s="2" t="s">
        <v>104</v>
      </c>
      <c r="H9" s="2" t="s">
        <v>76</v>
      </c>
      <c r="I9" s="2" t="s">
        <v>68</v>
      </c>
      <c r="J9" s="27">
        <v>39762</v>
      </c>
      <c r="K9" s="24" t="s">
        <v>81</v>
      </c>
      <c r="L9" s="1">
        <v>36.4</v>
      </c>
      <c r="M9" s="14">
        <v>0</v>
      </c>
      <c r="N9" s="2">
        <v>20</v>
      </c>
      <c r="O9" s="2">
        <v>81</v>
      </c>
      <c r="P9" s="2">
        <f>O9*N9</f>
        <v>1620</v>
      </c>
      <c r="Q9" s="14">
        <f>P9*M9</f>
        <v>0</v>
      </c>
      <c r="R9" s="2"/>
      <c r="S9" s="24" t="s">
        <v>127</v>
      </c>
      <c r="T9" s="101">
        <v>5</v>
      </c>
    </row>
    <row r="10" spans="1:20" ht="12.75">
      <c r="A10" s="100"/>
      <c r="B10" s="2"/>
      <c r="C10" s="2"/>
      <c r="D10" s="2"/>
      <c r="E10" s="2"/>
      <c r="F10" s="95" t="s">
        <v>400</v>
      </c>
      <c r="G10" s="2"/>
      <c r="H10" s="2"/>
      <c r="I10" s="2"/>
      <c r="J10" s="27"/>
      <c r="K10" s="24"/>
      <c r="L10" s="1"/>
      <c r="M10" s="14"/>
      <c r="N10" s="2"/>
      <c r="O10" s="2"/>
      <c r="P10" s="2"/>
      <c r="Q10" s="14"/>
      <c r="R10" s="2"/>
      <c r="S10" s="14"/>
      <c r="T10" s="101"/>
    </row>
    <row r="11" spans="1:20" s="10" customFormat="1" ht="12.75">
      <c r="A11" s="100">
        <v>12</v>
      </c>
      <c r="B11" s="126">
        <v>1</v>
      </c>
      <c r="C11" s="2" t="s">
        <v>269</v>
      </c>
      <c r="D11" s="2" t="s">
        <v>65</v>
      </c>
      <c r="E11" s="2">
        <v>75</v>
      </c>
      <c r="F11" s="2" t="s">
        <v>245</v>
      </c>
      <c r="G11" s="2" t="s">
        <v>182</v>
      </c>
      <c r="H11" s="2" t="s">
        <v>76</v>
      </c>
      <c r="I11" s="2" t="s">
        <v>68</v>
      </c>
      <c r="J11" s="27">
        <v>34314</v>
      </c>
      <c r="K11" s="2" t="s">
        <v>69</v>
      </c>
      <c r="L11" s="1">
        <v>74.4</v>
      </c>
      <c r="M11" s="14">
        <v>0</v>
      </c>
      <c r="N11" s="2">
        <v>75</v>
      </c>
      <c r="O11" s="2">
        <v>21</v>
      </c>
      <c r="P11" s="2">
        <f>O11*N11</f>
        <v>1575</v>
      </c>
      <c r="Q11" s="14">
        <f>P11*M11</f>
        <v>0</v>
      </c>
      <c r="R11" s="2"/>
      <c r="S11" s="2"/>
      <c r="T11" s="101"/>
    </row>
    <row r="12" spans="1:27" ht="12.75">
      <c r="A12" s="100">
        <v>12</v>
      </c>
      <c r="B12" s="126">
        <v>1</v>
      </c>
      <c r="C12" s="2" t="s">
        <v>269</v>
      </c>
      <c r="D12" s="2" t="s">
        <v>65</v>
      </c>
      <c r="E12" s="2">
        <v>82.5</v>
      </c>
      <c r="F12" s="2" t="s">
        <v>251</v>
      </c>
      <c r="G12" s="2" t="s">
        <v>88</v>
      </c>
      <c r="H12" s="2" t="s">
        <v>76</v>
      </c>
      <c r="I12" s="2" t="s">
        <v>68</v>
      </c>
      <c r="J12" s="27">
        <v>29713</v>
      </c>
      <c r="K12" s="2" t="s">
        <v>69</v>
      </c>
      <c r="L12" s="1">
        <v>82.5</v>
      </c>
      <c r="M12" s="14">
        <v>0</v>
      </c>
      <c r="N12" s="2">
        <v>82.5</v>
      </c>
      <c r="O12" s="2">
        <v>28</v>
      </c>
      <c r="P12" s="2">
        <f>O12*N12</f>
        <v>2310</v>
      </c>
      <c r="Q12" s="14">
        <f>P12*M12</f>
        <v>0</v>
      </c>
      <c r="R12" s="2"/>
      <c r="S12" s="2" t="s">
        <v>294</v>
      </c>
      <c r="T12" s="101">
        <v>12</v>
      </c>
      <c r="U12" s="10"/>
      <c r="V12" s="10"/>
      <c r="W12" s="10"/>
      <c r="X12" s="10"/>
      <c r="Y12" s="10"/>
      <c r="Z12" s="10"/>
      <c r="AA12" s="10"/>
    </row>
    <row r="13" spans="1:20" ht="12.75">
      <c r="A13" s="100">
        <v>12</v>
      </c>
      <c r="B13" s="126">
        <v>1</v>
      </c>
      <c r="C13" s="2" t="s">
        <v>269</v>
      </c>
      <c r="D13" s="2" t="s">
        <v>65</v>
      </c>
      <c r="E13" s="2">
        <v>90</v>
      </c>
      <c r="F13" s="2" t="s">
        <v>250</v>
      </c>
      <c r="G13" s="2" t="s">
        <v>398</v>
      </c>
      <c r="H13" s="2" t="s">
        <v>76</v>
      </c>
      <c r="I13" s="2" t="s">
        <v>68</v>
      </c>
      <c r="J13" s="27">
        <v>25713</v>
      </c>
      <c r="K13" s="2" t="s">
        <v>138</v>
      </c>
      <c r="L13" s="1">
        <v>85</v>
      </c>
      <c r="M13" s="14">
        <v>0</v>
      </c>
      <c r="N13" s="2">
        <v>85</v>
      </c>
      <c r="O13" s="2">
        <v>18</v>
      </c>
      <c r="P13" s="2">
        <f>O13*N13</f>
        <v>1530</v>
      </c>
      <c r="Q13" s="14">
        <f>P13*M13</f>
        <v>0</v>
      </c>
      <c r="R13" s="2"/>
      <c r="S13" s="2"/>
      <c r="T13" s="101"/>
    </row>
    <row r="14" spans="1:20" ht="12.75">
      <c r="A14" s="100">
        <v>12</v>
      </c>
      <c r="B14" s="126">
        <v>1</v>
      </c>
      <c r="C14" s="2" t="s">
        <v>269</v>
      </c>
      <c r="D14" s="2" t="s">
        <v>65</v>
      </c>
      <c r="E14" s="2">
        <v>90</v>
      </c>
      <c r="F14" s="2" t="s">
        <v>252</v>
      </c>
      <c r="G14" s="2" t="s">
        <v>253</v>
      </c>
      <c r="H14" s="2" t="s">
        <v>76</v>
      </c>
      <c r="I14" s="2" t="s">
        <v>68</v>
      </c>
      <c r="J14" s="27">
        <v>22122</v>
      </c>
      <c r="K14" s="2" t="s">
        <v>72</v>
      </c>
      <c r="L14" s="1">
        <v>85</v>
      </c>
      <c r="M14" s="14">
        <v>0</v>
      </c>
      <c r="N14" s="2">
        <v>85</v>
      </c>
      <c r="O14" s="2">
        <v>26</v>
      </c>
      <c r="P14" s="2">
        <f>O14*N14</f>
        <v>2210</v>
      </c>
      <c r="Q14" s="14">
        <f>P14*M14</f>
        <v>0</v>
      </c>
      <c r="R14" s="2"/>
      <c r="S14" s="2"/>
      <c r="T14" s="101"/>
    </row>
    <row r="15" spans="1:20" ht="12.75">
      <c r="A15" s="100"/>
      <c r="B15" s="50"/>
      <c r="C15" s="2"/>
      <c r="D15" s="2"/>
      <c r="E15" s="2"/>
      <c r="F15" s="51" t="s">
        <v>397</v>
      </c>
      <c r="G15" s="2"/>
      <c r="H15" s="2"/>
      <c r="I15" s="2"/>
      <c r="J15" s="27"/>
      <c r="K15" s="2"/>
      <c r="L15" s="1"/>
      <c r="M15" s="14"/>
      <c r="N15" s="2"/>
      <c r="O15" s="2"/>
      <c r="P15" s="2"/>
      <c r="Q15" s="14"/>
      <c r="R15" s="2"/>
      <c r="S15" s="2"/>
      <c r="T15" s="101"/>
    </row>
    <row r="16" spans="1:20" ht="12.75">
      <c r="A16" s="100"/>
      <c r="B16" s="50"/>
      <c r="C16" s="2"/>
      <c r="D16" s="2"/>
      <c r="E16" s="2"/>
      <c r="F16" s="95" t="s">
        <v>399</v>
      </c>
      <c r="G16" s="2"/>
      <c r="H16" s="2"/>
      <c r="I16" s="2"/>
      <c r="J16" s="27"/>
      <c r="K16" s="2"/>
      <c r="L16" s="1"/>
      <c r="M16" s="14"/>
      <c r="N16" s="2"/>
      <c r="O16" s="2"/>
      <c r="P16" s="2"/>
      <c r="Q16" s="14"/>
      <c r="R16" s="2"/>
      <c r="S16" s="2"/>
      <c r="T16" s="101"/>
    </row>
    <row r="17" spans="1:20" ht="12.75">
      <c r="A17" s="100">
        <v>12</v>
      </c>
      <c r="B17" s="2">
        <v>1</v>
      </c>
      <c r="C17" s="2" t="s">
        <v>44</v>
      </c>
      <c r="D17" s="2" t="s">
        <v>65</v>
      </c>
      <c r="E17" s="2">
        <v>44</v>
      </c>
      <c r="F17" s="2" t="s">
        <v>222</v>
      </c>
      <c r="G17" s="2" t="s">
        <v>104</v>
      </c>
      <c r="H17" s="2" t="s">
        <v>76</v>
      </c>
      <c r="I17" s="2" t="s">
        <v>68</v>
      </c>
      <c r="J17" s="27">
        <v>39762</v>
      </c>
      <c r="K17" s="24" t="s">
        <v>81</v>
      </c>
      <c r="L17" s="1">
        <v>36.4</v>
      </c>
      <c r="M17" s="14">
        <v>0</v>
      </c>
      <c r="N17" s="2">
        <v>20</v>
      </c>
      <c r="O17" s="2">
        <v>81</v>
      </c>
      <c r="P17" s="2">
        <f>O17*N17</f>
        <v>1620</v>
      </c>
      <c r="Q17" s="14">
        <f>P17*M17</f>
        <v>0</v>
      </c>
      <c r="R17" s="2"/>
      <c r="S17" s="24" t="s">
        <v>127</v>
      </c>
      <c r="T17" s="101">
        <v>12</v>
      </c>
    </row>
    <row r="18" spans="1:27" s="10" customFormat="1" ht="12.75">
      <c r="A18" s="100">
        <v>12</v>
      </c>
      <c r="B18" s="2">
        <v>1</v>
      </c>
      <c r="C18" s="2" t="s">
        <v>44</v>
      </c>
      <c r="D18" s="2" t="s">
        <v>65</v>
      </c>
      <c r="E18" s="2">
        <v>60</v>
      </c>
      <c r="F18" s="2" t="s">
        <v>176</v>
      </c>
      <c r="G18" s="2" t="s">
        <v>172</v>
      </c>
      <c r="H18" s="2" t="s">
        <v>76</v>
      </c>
      <c r="I18" s="2" t="s">
        <v>68</v>
      </c>
      <c r="J18" s="27">
        <v>38553</v>
      </c>
      <c r="K18" s="24" t="s">
        <v>81</v>
      </c>
      <c r="L18" s="1">
        <v>58</v>
      </c>
      <c r="M18" s="14">
        <v>0</v>
      </c>
      <c r="N18" s="2">
        <v>30</v>
      </c>
      <c r="O18" s="2">
        <v>36</v>
      </c>
      <c r="P18" s="2">
        <f>O18*N18</f>
        <v>1080</v>
      </c>
      <c r="Q18" s="14">
        <f>P18*M18</f>
        <v>0</v>
      </c>
      <c r="R18" s="2"/>
      <c r="S18" s="2" t="s">
        <v>118</v>
      </c>
      <c r="T18" s="101">
        <v>12</v>
      </c>
      <c r="U18" s="7"/>
      <c r="V18" s="7"/>
      <c r="W18" s="7"/>
      <c r="X18" s="7"/>
      <c r="Y18" s="7"/>
      <c r="Z18" s="7"/>
      <c r="AA18" s="7"/>
    </row>
    <row r="19" spans="1:27" s="10" customFormat="1" ht="12.75">
      <c r="A19" s="100">
        <v>12</v>
      </c>
      <c r="B19" s="126">
        <v>1</v>
      </c>
      <c r="C19" s="2" t="s">
        <v>44</v>
      </c>
      <c r="D19" s="2" t="s">
        <v>65</v>
      </c>
      <c r="E19" s="2">
        <v>67.5</v>
      </c>
      <c r="F19" s="2" t="s">
        <v>257</v>
      </c>
      <c r="G19" s="2" t="s">
        <v>172</v>
      </c>
      <c r="H19" s="2" t="s">
        <v>76</v>
      </c>
      <c r="I19" s="2" t="s">
        <v>68</v>
      </c>
      <c r="J19" s="27">
        <v>38401</v>
      </c>
      <c r="K19" s="2" t="s">
        <v>81</v>
      </c>
      <c r="L19" s="1">
        <v>61.8</v>
      </c>
      <c r="M19" s="14">
        <v>0</v>
      </c>
      <c r="N19" s="2">
        <v>32.5</v>
      </c>
      <c r="O19" s="2">
        <v>30</v>
      </c>
      <c r="P19" s="2">
        <f>O19*N19</f>
        <v>975</v>
      </c>
      <c r="Q19" s="14">
        <f>P19*M19</f>
        <v>0</v>
      </c>
      <c r="R19" s="2"/>
      <c r="S19" s="2" t="s">
        <v>118</v>
      </c>
      <c r="T19" s="101">
        <v>12</v>
      </c>
      <c r="U19" s="7"/>
      <c r="V19" s="7"/>
      <c r="W19" s="7"/>
      <c r="X19" s="7"/>
      <c r="Y19" s="7"/>
      <c r="Z19" s="7"/>
      <c r="AA19" s="7"/>
    </row>
    <row r="20" spans="1:20" ht="12.75">
      <c r="A20" s="100">
        <v>12</v>
      </c>
      <c r="B20" s="126">
        <v>1</v>
      </c>
      <c r="C20" s="2" t="s">
        <v>44</v>
      </c>
      <c r="D20" s="2" t="s">
        <v>65</v>
      </c>
      <c r="E20" s="2">
        <v>67.5</v>
      </c>
      <c r="F20" s="2" t="s">
        <v>244</v>
      </c>
      <c r="G20" s="2" t="s">
        <v>172</v>
      </c>
      <c r="H20" s="2" t="s">
        <v>76</v>
      </c>
      <c r="I20" s="2" t="s">
        <v>68</v>
      </c>
      <c r="J20" s="27">
        <v>38232</v>
      </c>
      <c r="K20" s="2" t="s">
        <v>117</v>
      </c>
      <c r="L20" s="1">
        <v>62.9</v>
      </c>
      <c r="M20" s="14">
        <v>0</v>
      </c>
      <c r="N20" s="2">
        <v>32.5</v>
      </c>
      <c r="O20" s="2">
        <v>40</v>
      </c>
      <c r="P20" s="2">
        <f>O20*N20</f>
        <v>1300</v>
      </c>
      <c r="Q20" s="14">
        <f>P20*M20</f>
        <v>0</v>
      </c>
      <c r="R20" s="2"/>
      <c r="S20" s="2" t="s">
        <v>118</v>
      </c>
      <c r="T20" s="101">
        <v>12</v>
      </c>
    </row>
    <row r="21" spans="1:20" ht="12.75">
      <c r="A21" s="100">
        <v>5</v>
      </c>
      <c r="B21" s="126">
        <v>2</v>
      </c>
      <c r="C21" s="2" t="s">
        <v>44</v>
      </c>
      <c r="D21" s="2" t="s">
        <v>65</v>
      </c>
      <c r="E21" s="2">
        <v>67.5</v>
      </c>
      <c r="F21" s="2" t="s">
        <v>177</v>
      </c>
      <c r="G21" s="2" t="s">
        <v>172</v>
      </c>
      <c r="H21" s="2" t="s">
        <v>76</v>
      </c>
      <c r="I21" s="2" t="s">
        <v>68</v>
      </c>
      <c r="J21" s="27">
        <v>38281</v>
      </c>
      <c r="K21" s="2" t="s">
        <v>117</v>
      </c>
      <c r="L21" s="1" t="s">
        <v>256</v>
      </c>
      <c r="M21" s="14">
        <v>0</v>
      </c>
      <c r="N21" s="2">
        <v>27.5</v>
      </c>
      <c r="O21" s="2">
        <v>20</v>
      </c>
      <c r="P21" s="2">
        <f>O21*N21</f>
        <v>550</v>
      </c>
      <c r="Q21" s="14">
        <f>P21*M21</f>
        <v>0</v>
      </c>
      <c r="R21" s="2"/>
      <c r="S21" s="2" t="s">
        <v>118</v>
      </c>
      <c r="T21" s="101">
        <v>5</v>
      </c>
    </row>
    <row r="22" spans="1:20" ht="12.75">
      <c r="A22" s="100"/>
      <c r="B22" s="126"/>
      <c r="C22" s="2"/>
      <c r="D22" s="2"/>
      <c r="E22" s="2"/>
      <c r="F22" s="95" t="s">
        <v>400</v>
      </c>
      <c r="G22" s="2"/>
      <c r="H22" s="2"/>
      <c r="I22" s="2"/>
      <c r="J22" s="27"/>
      <c r="K22" s="2"/>
      <c r="L22" s="1"/>
      <c r="M22" s="14"/>
      <c r="N22" s="2"/>
      <c r="O22" s="2"/>
      <c r="P22" s="2"/>
      <c r="Q22" s="14"/>
      <c r="R22" s="2"/>
      <c r="S22" s="2"/>
      <c r="T22" s="101"/>
    </row>
    <row r="23" spans="1:20" ht="12.75">
      <c r="A23" s="100">
        <v>12</v>
      </c>
      <c r="B23" s="126">
        <v>1</v>
      </c>
      <c r="C23" s="2" t="s">
        <v>44</v>
      </c>
      <c r="D23" s="2" t="s">
        <v>65</v>
      </c>
      <c r="E23" s="2">
        <v>90</v>
      </c>
      <c r="F23" s="2" t="s">
        <v>252</v>
      </c>
      <c r="G23" s="2" t="s">
        <v>253</v>
      </c>
      <c r="H23" s="2" t="s">
        <v>76</v>
      </c>
      <c r="I23" s="2" t="s">
        <v>68</v>
      </c>
      <c r="J23" s="27">
        <v>22122</v>
      </c>
      <c r="K23" s="2" t="s">
        <v>72</v>
      </c>
      <c r="L23" s="1">
        <v>85</v>
      </c>
      <c r="M23" s="14">
        <v>0</v>
      </c>
      <c r="N23" s="2">
        <v>85</v>
      </c>
      <c r="O23" s="2">
        <v>26</v>
      </c>
      <c r="P23" s="2">
        <f>O23*N23</f>
        <v>2210</v>
      </c>
      <c r="Q23" s="14">
        <f>P23*M23</f>
        <v>0</v>
      </c>
      <c r="R23" s="2"/>
      <c r="S23" s="2"/>
      <c r="T23" s="101"/>
    </row>
    <row r="24" spans="1:20" s="10" customFormat="1" ht="13.5" thickBot="1">
      <c r="A24" s="103">
        <v>12</v>
      </c>
      <c r="B24" s="192">
        <v>1</v>
      </c>
      <c r="C24" s="104" t="s">
        <v>44</v>
      </c>
      <c r="D24" s="104" t="s">
        <v>65</v>
      </c>
      <c r="E24" s="104">
        <v>100</v>
      </c>
      <c r="F24" s="104" t="s">
        <v>147</v>
      </c>
      <c r="G24" s="104" t="s">
        <v>136</v>
      </c>
      <c r="H24" s="104" t="s">
        <v>136</v>
      </c>
      <c r="I24" s="104" t="s">
        <v>68</v>
      </c>
      <c r="J24" s="105">
        <v>29801</v>
      </c>
      <c r="K24" s="104" t="s">
        <v>69</v>
      </c>
      <c r="L24" s="107">
        <v>92.8</v>
      </c>
      <c r="M24" s="108">
        <v>0</v>
      </c>
      <c r="N24" s="104">
        <v>95</v>
      </c>
      <c r="O24" s="104">
        <v>23</v>
      </c>
      <c r="P24" s="104">
        <f>O24*N24</f>
        <v>2185</v>
      </c>
      <c r="Q24" s="108">
        <f>P24*M24</f>
        <v>0</v>
      </c>
      <c r="R24" s="104"/>
      <c r="S24" s="104" t="s">
        <v>148</v>
      </c>
      <c r="T24" s="113">
        <v>12</v>
      </c>
    </row>
    <row r="27" spans="1:33" ht="12.75">
      <c r="A27" s="165" t="s">
        <v>429</v>
      </c>
      <c r="B27" s="7"/>
      <c r="F27" s="165" t="s">
        <v>431</v>
      </c>
      <c r="J27" s="8"/>
      <c r="K27" s="12"/>
      <c r="L27" s="7"/>
      <c r="M27" s="3"/>
      <c r="N27" s="3"/>
      <c r="P27" s="10"/>
      <c r="Q27" s="22"/>
      <c r="V27" s="10"/>
      <c r="W27" s="22"/>
      <c r="X27" s="10"/>
      <c r="Y27" s="12"/>
      <c r="AA27" s="3"/>
      <c r="AD27" s="10"/>
      <c r="AE27" s="22"/>
      <c r="AF27" s="10"/>
      <c r="AG27" s="12"/>
    </row>
    <row r="28" spans="1:33" ht="12.75">
      <c r="A28" s="165" t="s">
        <v>430</v>
      </c>
      <c r="B28" s="7"/>
      <c r="F28" s="165" t="s">
        <v>432</v>
      </c>
      <c r="J28" s="8"/>
      <c r="K28" s="12"/>
      <c r="L28" s="7"/>
      <c r="M28" s="3"/>
      <c r="N28" s="3"/>
      <c r="P28" s="10"/>
      <c r="Q28" s="22"/>
      <c r="V28" s="10"/>
      <c r="W28" s="22"/>
      <c r="X28" s="10"/>
      <c r="Y28" s="12"/>
      <c r="AA28" s="3"/>
      <c r="AD28" s="10"/>
      <c r="AE28" s="22"/>
      <c r="AF28" s="10"/>
      <c r="AG28" s="12"/>
    </row>
    <row r="29" spans="1:33" ht="12.75">
      <c r="A29" s="165" t="s">
        <v>433</v>
      </c>
      <c r="B29" s="7"/>
      <c r="F29" s="165" t="s">
        <v>434</v>
      </c>
      <c r="J29" s="8"/>
      <c r="K29" s="12"/>
      <c r="L29" s="7"/>
      <c r="M29" s="3"/>
      <c r="N29" s="3"/>
      <c r="P29" s="10"/>
      <c r="Q29" s="22"/>
      <c r="V29" s="10"/>
      <c r="W29" s="22"/>
      <c r="X29" s="10"/>
      <c r="Y29" s="12"/>
      <c r="AA29" s="3"/>
      <c r="AD29" s="10"/>
      <c r="AE29" s="22"/>
      <c r="AF29" s="10"/>
      <c r="AG29" s="12"/>
    </row>
    <row r="30" spans="1:33" ht="12.75">
      <c r="A30" s="165" t="s">
        <v>435</v>
      </c>
      <c r="B30" s="7"/>
      <c r="F30" s="165" t="s">
        <v>436</v>
      </c>
      <c r="J30" s="8"/>
      <c r="K30" s="12"/>
      <c r="L30" s="7"/>
      <c r="M30" s="3"/>
      <c r="N30" s="3"/>
      <c r="P30" s="10"/>
      <c r="Q30" s="22"/>
      <c r="V30" s="10"/>
      <c r="W30" s="22"/>
      <c r="X30" s="10"/>
      <c r="Y30" s="12"/>
      <c r="AA30" s="3"/>
      <c r="AD30" s="10"/>
      <c r="AE30" s="22"/>
      <c r="AF30" s="10"/>
      <c r="AG30" s="12"/>
    </row>
    <row r="31" spans="1:33" ht="12.75">
      <c r="A31" s="165" t="s">
        <v>437</v>
      </c>
      <c r="B31" s="7"/>
      <c r="F31" s="165" t="s">
        <v>438</v>
      </c>
      <c r="J31" s="8"/>
      <c r="K31" s="12"/>
      <c r="L31" s="7"/>
      <c r="M31" s="3"/>
      <c r="N31" s="3"/>
      <c r="P31" s="10"/>
      <c r="Q31" s="22"/>
      <c r="V31" s="10"/>
      <c r="W31" s="22"/>
      <c r="X31" s="10"/>
      <c r="Y31" s="12"/>
      <c r="AA31" s="3"/>
      <c r="AD31" s="10"/>
      <c r="AE31" s="22"/>
      <c r="AF31" s="10"/>
      <c r="AG31" s="12"/>
    </row>
    <row r="32" spans="1:33" ht="12.75">
      <c r="A32" s="165" t="s">
        <v>439</v>
      </c>
      <c r="B32" s="7"/>
      <c r="F32" s="165" t="s">
        <v>440</v>
      </c>
      <c r="J32" s="8"/>
      <c r="K32" s="12"/>
      <c r="L32" s="7"/>
      <c r="M32" s="3"/>
      <c r="N32" s="3"/>
      <c r="P32" s="10"/>
      <c r="Q32" s="22"/>
      <c r="V32" s="10"/>
      <c r="W32" s="22"/>
      <c r="X32" s="10"/>
      <c r="Y32" s="12"/>
      <c r="AA32" s="3"/>
      <c r="AD32" s="10"/>
      <c r="AE32" s="22"/>
      <c r="AF32" s="10"/>
      <c r="AG32" s="12"/>
    </row>
    <row r="33" spans="1:33" ht="12.75">
      <c r="A33" s="165" t="s">
        <v>442</v>
      </c>
      <c r="B33" s="7"/>
      <c r="F33" s="165" t="s">
        <v>441</v>
      </c>
      <c r="J33" s="8"/>
      <c r="K33" s="12"/>
      <c r="L33" s="7"/>
      <c r="M33" s="3"/>
      <c r="N33" s="3"/>
      <c r="P33" s="10"/>
      <c r="Q33" s="22"/>
      <c r="V33" s="10"/>
      <c r="W33" s="22"/>
      <c r="X33" s="10"/>
      <c r="Y33" s="12"/>
      <c r="AA33" s="3"/>
      <c r="AD33" s="10"/>
      <c r="AE33" s="22"/>
      <c r="AF33" s="10"/>
      <c r="AG33" s="12"/>
    </row>
    <row r="34" spans="1:33" ht="12.75">
      <c r="A34" s="165" t="s">
        <v>443</v>
      </c>
      <c r="B34" s="7"/>
      <c r="F34" s="165" t="s">
        <v>447</v>
      </c>
      <c r="J34" s="8"/>
      <c r="K34" s="12"/>
      <c r="L34" s="7"/>
      <c r="M34" s="3"/>
      <c r="N34" s="3"/>
      <c r="P34" s="10"/>
      <c r="Q34" s="22"/>
      <c r="V34" s="10"/>
      <c r="W34" s="22"/>
      <c r="X34" s="10"/>
      <c r="Y34" s="12"/>
      <c r="AA34" s="3"/>
      <c r="AD34" s="10"/>
      <c r="AE34" s="22"/>
      <c r="AF34" s="10"/>
      <c r="AG34" s="12"/>
    </row>
    <row r="35" spans="1:33" ht="12.75">
      <c r="A35" s="165" t="s">
        <v>444</v>
      </c>
      <c r="B35" s="7"/>
      <c r="F35" s="165" t="s">
        <v>445</v>
      </c>
      <c r="J35" s="8"/>
      <c r="K35" s="12"/>
      <c r="L35" s="7"/>
      <c r="M35" s="3"/>
      <c r="N35" s="3"/>
      <c r="P35" s="10"/>
      <c r="Q35" s="22"/>
      <c r="V35" s="10"/>
      <c r="W35" s="22"/>
      <c r="X35" s="10"/>
      <c r="Y35" s="12"/>
      <c r="AA35" s="3"/>
      <c r="AD35" s="10"/>
      <c r="AE35" s="22"/>
      <c r="AF35" s="10"/>
      <c r="AG35" s="12"/>
    </row>
    <row r="36" spans="1:33" ht="12.75">
      <c r="A36" s="165" t="s">
        <v>446</v>
      </c>
      <c r="B36" s="7"/>
      <c r="F36" s="165" t="s">
        <v>448</v>
      </c>
      <c r="J36" s="8"/>
      <c r="K36" s="12"/>
      <c r="L36" s="7"/>
      <c r="M36" s="3"/>
      <c r="N36" s="3"/>
      <c r="P36" s="10"/>
      <c r="Q36" s="22"/>
      <c r="V36" s="10"/>
      <c r="W36" s="22"/>
      <c r="X36" s="10"/>
      <c r="Y36" s="12"/>
      <c r="AA36" s="3"/>
      <c r="AD36" s="10"/>
      <c r="AE36" s="22"/>
      <c r="AF36" s="10"/>
      <c r="AG36" s="12"/>
    </row>
  </sheetData>
  <sheetProtection/>
  <mergeCells count="17">
    <mergeCell ref="A4:A5"/>
    <mergeCell ref="L4:L5"/>
    <mergeCell ref="B4:B5"/>
    <mergeCell ref="C4:C5"/>
    <mergeCell ref="D4:D5"/>
    <mergeCell ref="E4:E5"/>
    <mergeCell ref="F4:F5"/>
    <mergeCell ref="T4:T5"/>
    <mergeCell ref="G4:G5"/>
    <mergeCell ref="H4:H5"/>
    <mergeCell ref="I4:I5"/>
    <mergeCell ref="J4:J5"/>
    <mergeCell ref="K4:K5"/>
    <mergeCell ref="M4:M5"/>
    <mergeCell ref="N4:Q4"/>
    <mergeCell ref="R4:R5"/>
    <mergeCell ref="S4:S5"/>
  </mergeCells>
  <printOptions/>
  <pageMargins left="0.75" right="0.75" top="1" bottom="1" header="0.5" footer="0.5"/>
  <pageSetup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2019-02-17T10:44:09Z</cp:lastPrinted>
  <dcterms:created xsi:type="dcterms:W3CDTF">2010-12-17T08:17:08Z</dcterms:created>
  <dcterms:modified xsi:type="dcterms:W3CDTF">2019-03-03T05:30:09Z</dcterms:modified>
  <cp:category/>
  <cp:version/>
  <cp:contentType/>
  <cp:contentStatus/>
</cp:coreProperties>
</file>